
<file path=[Content_Types].xml><?xml version="1.0" encoding="utf-8"?>
<Types xmlns="http://schemas.openxmlformats.org/package/2006/content-types">
  <Default Extension="png" ContentType="image/p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015" tabRatio="756" activeTab="1"/>
  </bookViews>
  <sheets>
    <sheet name="封面" sheetId="15" r:id="rId1"/>
    <sheet name="控制价、询价（汇总） " sheetId="17" r:id="rId2"/>
    <sheet name="窗帘（公区）" sheetId="6" r:id="rId3"/>
    <sheet name="窗帘（A户型） " sheetId="21" r:id="rId4"/>
    <sheet name="窗帘（B户型）" sheetId="25" r:id="rId5"/>
    <sheet name="窗帘（C户型）" sheetId="29" r:id="rId6"/>
    <sheet name="无障碍间窗帘" sheetId="34" r:id="rId7"/>
    <sheet name="Sheet1" sheetId="13" state="hidden" r:id="rId8"/>
  </sheets>
  <definedNames>
    <definedName name="_xlnm.Print_Area" localSheetId="2">'窗帘（公区）'!$A$1:$M$17</definedName>
    <definedName name="_xlnm.Print_Titles" localSheetId="2">'窗帘（公区）'!$1:$3</definedName>
    <definedName name="_xlnm.Print_Area" localSheetId="1">'控制价、询价（汇总） '!$A$1:$I$8</definedName>
    <definedName name="_xlnm.Print_Area" localSheetId="3">'窗帘（A户型） '!$A$1:$N$8</definedName>
    <definedName name="_xlnm.Print_Titles" localSheetId="3">'窗帘（A户型） '!$1:$3</definedName>
    <definedName name="_xlnm.Print_Area" localSheetId="4">'窗帘（B户型）'!$A$1:$N$14</definedName>
    <definedName name="_xlnm.Print_Titles" localSheetId="4">'窗帘（B户型）'!$1:$3</definedName>
    <definedName name="_xlnm.Print_Area" localSheetId="5">'窗帘（C户型）'!$A$1:$P$16</definedName>
    <definedName name="_xlnm.Print_Titles" localSheetId="5">'窗帘（C户型）'!$1:$3</definedName>
  </definedNames>
  <calcPr calcId="144525"/>
</workbook>
</file>

<file path=xl/sharedStrings.xml><?xml version="1.0" encoding="utf-8"?>
<sst xmlns="http://schemas.openxmlformats.org/spreadsheetml/2006/main" count="282" uniqueCount="135">
  <si>
    <t>滨江雅院公寓精装交付设计项目
公寓A+B+C+无障碍间户型及配套功能层公区</t>
  </si>
  <si>
    <t>窗帘清单</t>
  </si>
  <si>
    <t>滨江服务公寓项目窗帘采购及安装控制价汇总表</t>
  </si>
  <si>
    <t>序号</t>
  </si>
  <si>
    <t>软装类别</t>
  </si>
  <si>
    <t>户型</t>
  </si>
  <si>
    <t>数量</t>
  </si>
  <si>
    <t>软装控制价（元)</t>
  </si>
  <si>
    <t>软装审核价（元)</t>
  </si>
  <si>
    <t>审减率</t>
  </si>
  <si>
    <t>审减金额</t>
  </si>
  <si>
    <t>二</t>
  </si>
  <si>
    <t>窗帘</t>
  </si>
  <si>
    <t>公区</t>
  </si>
  <si>
    <t>A户型</t>
  </si>
  <si>
    <t>B户型</t>
  </si>
  <si>
    <t>C户型</t>
  </si>
  <si>
    <t>无障碍间户型</t>
  </si>
  <si>
    <t>单项总计</t>
  </si>
  <si>
    <t>滨江服务公寓项目软装采购及安装控制价清单   窗帘（公区）</t>
  </si>
  <si>
    <t>公区窗帘清单</t>
  </si>
  <si>
    <t>编号</t>
  </si>
  <si>
    <t>区域</t>
  </si>
  <si>
    <t>产品名称</t>
  </si>
  <si>
    <t>产品图片</t>
  </si>
  <si>
    <t>规格尺寸
(L*W*H)</t>
  </si>
  <si>
    <t>材质说明</t>
  </si>
  <si>
    <t>单位</t>
  </si>
  <si>
    <t>送审价（包干价）（元）</t>
  </si>
  <si>
    <t>合计（元）</t>
  </si>
  <si>
    <t>审核价（包干价）（元）</t>
  </si>
  <si>
    <t>二层休闲廊</t>
  </si>
  <si>
    <t>布帘纱帘</t>
  </si>
  <si>
    <t>L7200*H3350</t>
  </si>
  <si>
    <t>1、窗帘面料B高精密遮光布面料（2倍褶皱）
2、每米克重达到≥780克±15克、单层遮光率达到100%。
3、辅料布带采用精品有纺布带，使用寿命达10-12年</t>
  </si>
  <si>
    <t>组</t>
  </si>
  <si>
    <t>L5500*H3350</t>
  </si>
  <si>
    <t>二层休闲廊Co-working</t>
  </si>
  <si>
    <t>罗马帘</t>
  </si>
  <si>
    <t>L2700*H3300</t>
  </si>
  <si>
    <t>罗马帘+配件</t>
  </si>
  <si>
    <t>二层早餐厅</t>
  </si>
  <si>
    <t>二层会议室</t>
  </si>
  <si>
    <t>L7150*H3300</t>
  </si>
  <si>
    <t>双层遮光卷帘（全遮光）+配件</t>
  </si>
  <si>
    <t>二层健身房</t>
  </si>
  <si>
    <t>L2000*H3300</t>
  </si>
  <si>
    <t>L2900*H3300</t>
  </si>
  <si>
    <t>L4100*H3300</t>
  </si>
  <si>
    <t>L1080*H3300</t>
  </si>
  <si>
    <t>二层烘干室</t>
  </si>
  <si>
    <t>卷帘</t>
  </si>
  <si>
    <t>L1800*H3300</t>
  </si>
  <si>
    <t>公区窗帘合计：</t>
  </si>
  <si>
    <t>备注：上为产品图片（或设计稿），因手工制作、上色及制作会作相应调整，产品图片与实物的规格、颜色及造型细节仅作参考，以生产放样或实物为准；</t>
  </si>
  <si>
    <t xml:space="preserve">滨江服务公寓项目软装采购及安装控制价清单 窗帘（A户型） </t>
  </si>
  <si>
    <t>A户型窗帘清单</t>
  </si>
  <si>
    <t>A户型-客厅</t>
  </si>
  <si>
    <t>窗帘+纱帘</t>
  </si>
  <si>
    <t>1900*H1840</t>
  </si>
  <si>
    <t>1、窗帘面料B高精密遮光布面料（2倍褶皱）
2、每米克重达到≥780克±15克、单层遮光率达到100%。
3、辅料布带采用精品有纺布带，使用寿命达10-12年                   4、轨道交叉安装，重叠100mm</t>
  </si>
  <si>
    <t>A户型-客房</t>
  </si>
  <si>
    <t>1410*H1840</t>
  </si>
  <si>
    <t>A户型窗帘合计：</t>
  </si>
  <si>
    <t>滨江服务公寓项目软装采购及安装控制价清单  窗帘（B户型）</t>
  </si>
  <si>
    <t>B户型窗帘清单</t>
  </si>
  <si>
    <t>带布草B户型共16间</t>
  </si>
  <si>
    <t>带布草B户型-客厅</t>
  </si>
  <si>
    <t>2000*H1900</t>
  </si>
  <si>
    <t>带布草B户型-卧室</t>
  </si>
  <si>
    <t>1400*H1900</t>
  </si>
  <si>
    <t>B户型共68间</t>
  </si>
  <si>
    <t>B户型-客厅</t>
  </si>
  <si>
    <t>1910*H1840</t>
  </si>
  <si>
    <t>B户型-卧室1</t>
  </si>
  <si>
    <t>1320*H1840</t>
  </si>
  <si>
    <t>B户型-卧室2</t>
  </si>
  <si>
    <t>2350*H2640</t>
  </si>
  <si>
    <t>B户型-卧室2阳台</t>
  </si>
  <si>
    <t>铝百叶</t>
  </si>
  <si>
    <t>600*H1900/ 900*H1900</t>
  </si>
  <si>
    <t>铝合金材质，叶片2.5cm宽，厂字型片百分百遮光，循环拉绳配制</t>
  </si>
  <si>
    <t>B户型窗帘合计：</t>
  </si>
  <si>
    <t>滨江服务公寓项目软装采购及安装控制价清单  窗帘（C户型）</t>
  </si>
  <si>
    <t>C户型窗帘清单</t>
  </si>
  <si>
    <t>安徽博森家具</t>
  </si>
  <si>
    <t>单价</t>
  </si>
  <si>
    <t>合计</t>
  </si>
  <si>
    <t>带布草C户型共2间</t>
  </si>
  <si>
    <t>带布草C户型-客厅</t>
  </si>
  <si>
    <t>3500*H1900</t>
  </si>
  <si>
    <t>带布草
C户型-卧室2</t>
  </si>
  <si>
    <t>带布草
C户型-卧室3</t>
  </si>
  <si>
    <t>1500*H1900</t>
  </si>
  <si>
    <t>C户型共8间</t>
  </si>
  <si>
    <t>C户型-客厅</t>
  </si>
  <si>
    <t>C户型-卧室1</t>
  </si>
  <si>
    <t>C户型-卧室2</t>
  </si>
  <si>
    <t>C户型-卧室3</t>
  </si>
  <si>
    <t>2500*H2900</t>
  </si>
  <si>
    <t>C户型-卧室3阳台</t>
  </si>
  <si>
    <t>C户型窗帘合计：</t>
  </si>
  <si>
    <t>滨江服务公寓项目软装采购及安装控制价清单  无障碍间窗帘</t>
  </si>
  <si>
    <t>无障碍户型窗帘清单</t>
  </si>
  <si>
    <t>无障碍户型共1间</t>
  </si>
  <si>
    <t>无障碍户型-客厅</t>
  </si>
  <si>
    <t>无障碍户型-卧室</t>
  </si>
  <si>
    <t>1000*H1900</t>
  </si>
  <si>
    <t>Project No.</t>
  </si>
  <si>
    <t>项目编号：</t>
  </si>
  <si>
    <t>Project Name</t>
  </si>
  <si>
    <t>项目名称:  湖南-城发恒伟-潭州花园营销中心软装项目明细单</t>
  </si>
  <si>
    <t>Project location</t>
  </si>
  <si>
    <t>项目位置：长沙</t>
  </si>
  <si>
    <t>Area</t>
  </si>
  <si>
    <t>面积:</t>
  </si>
  <si>
    <t>Issue Date</t>
  </si>
  <si>
    <r>
      <rPr>
        <b/>
        <sz val="11"/>
        <rFont val="华文仿宋"/>
        <charset val="134"/>
      </rPr>
      <t>日期:  202</t>
    </r>
    <r>
      <rPr>
        <b/>
        <sz val="11"/>
        <rFont val="华文仿宋"/>
        <charset val="134"/>
      </rPr>
      <t>1</t>
    </r>
    <r>
      <rPr>
        <b/>
        <sz val="11"/>
        <rFont val="华文仿宋"/>
        <charset val="134"/>
      </rPr>
      <t>年</t>
    </r>
  </si>
  <si>
    <t>湖南-恒伟-潭州花园售楼处软装项目明细单</t>
  </si>
  <si>
    <t>SOFT EQUIPMENT ITEM LIST</t>
  </si>
  <si>
    <t>软装汇总表</t>
  </si>
  <si>
    <t>项目名称： 湖南-恒伟-潭州花园软装项目明细单</t>
  </si>
  <si>
    <t>日期：2021</t>
  </si>
  <si>
    <t>类别</t>
  </si>
  <si>
    <t>总金额</t>
  </si>
  <si>
    <t>备注</t>
  </si>
  <si>
    <t>家具</t>
  </si>
  <si>
    <t>灯具</t>
  </si>
  <si>
    <t>饰品</t>
  </si>
  <si>
    <t>地毯</t>
  </si>
  <si>
    <t>布艺用品</t>
  </si>
  <si>
    <t>雕塑</t>
  </si>
  <si>
    <t>艺术装置</t>
  </si>
  <si>
    <t>吊饰</t>
  </si>
  <si>
    <t>香薰、烟灰缸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</si>
</sst>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* #,##0.00_);_(* \(#,##0.00\);_(* &quot;-&quot;??_);_(@_)"/>
    <numFmt numFmtId="177" formatCode="0.00_ "/>
    <numFmt numFmtId="178" formatCode="0_ "/>
  </numFmts>
  <fonts count="60">
    <font>
      <sz val="11"/>
      <color indexed="8"/>
      <name val="宋体"/>
      <charset val="134"/>
    </font>
    <font>
      <b/>
      <sz val="12"/>
      <name val="华文宋体"/>
      <charset val="134"/>
    </font>
    <font>
      <sz val="8"/>
      <name val="华文宋体"/>
      <charset val="134"/>
    </font>
    <font>
      <b/>
      <sz val="10"/>
      <name val="华文宋体"/>
      <charset val="134"/>
    </font>
    <font>
      <sz val="10"/>
      <name val="华文宋体"/>
      <charset val="134"/>
    </font>
    <font>
      <b/>
      <u/>
      <sz val="11"/>
      <name val="华文仿宋"/>
      <charset val="134"/>
    </font>
    <font>
      <sz val="12"/>
      <name val="华文宋体"/>
      <charset val="134"/>
    </font>
    <font>
      <b/>
      <sz val="10"/>
      <name val="华文仿宋"/>
      <charset val="134"/>
    </font>
    <font>
      <b/>
      <sz val="11"/>
      <name val="华文仿宋"/>
      <charset val="134"/>
    </font>
    <font>
      <b/>
      <sz val="14"/>
      <name val="华文仿宋"/>
      <charset val="134"/>
    </font>
    <font>
      <b/>
      <sz val="11"/>
      <color indexed="8"/>
      <name val="宋体"/>
      <charset val="134"/>
    </font>
    <font>
      <sz val="18"/>
      <color indexed="8"/>
      <name val="宋体"/>
      <charset val="134"/>
    </font>
    <font>
      <sz val="9"/>
      <name val="华文宋体"/>
      <charset val="134"/>
    </font>
    <font>
      <b/>
      <sz val="9"/>
      <name val="华文宋体"/>
      <charset val="134"/>
    </font>
    <font>
      <sz val="12"/>
      <name val="黑体"/>
      <charset val="134"/>
    </font>
    <font>
      <b/>
      <sz val="12"/>
      <name val="黑体"/>
      <charset val="134"/>
    </font>
    <font>
      <b/>
      <u/>
      <sz val="14"/>
      <name val="华文仿宋"/>
      <charset val="134"/>
    </font>
    <font>
      <b/>
      <sz val="14"/>
      <name val="宋体"/>
      <charset val="134"/>
      <scheme val="minor"/>
    </font>
    <font>
      <b/>
      <sz val="9"/>
      <name val="宋体"/>
      <charset val="134"/>
    </font>
    <font>
      <b/>
      <sz val="9"/>
      <name val="宋体"/>
      <charset val="134"/>
      <scheme val="minor"/>
    </font>
    <font>
      <b/>
      <sz val="14"/>
      <name val="宋体"/>
      <charset val="134"/>
    </font>
    <font>
      <b/>
      <sz val="12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10"/>
      <name val="宋体"/>
      <charset val="134"/>
      <scheme val="major"/>
    </font>
    <font>
      <b/>
      <sz val="10"/>
      <name val="宋体"/>
      <charset val="134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u/>
      <sz val="16"/>
      <name val="华文仿宋"/>
      <charset val="134"/>
    </font>
    <font>
      <b/>
      <sz val="10"/>
      <color theme="1"/>
      <name val="宋体"/>
      <charset val="134"/>
      <scheme val="minor"/>
    </font>
    <font>
      <sz val="11"/>
      <name val="华文宋体"/>
      <charset val="134"/>
    </font>
    <font>
      <b/>
      <sz val="20"/>
      <name val="华文宋体"/>
      <charset val="134"/>
    </font>
    <font>
      <b/>
      <sz val="11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1"/>
      <name val="华文宋体"/>
      <charset val="134"/>
    </font>
    <font>
      <sz val="12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22"/>
      <name val="华文宋体"/>
      <charset val="134"/>
    </font>
    <font>
      <sz val="24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42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FB5C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0" tint="-0.35"/>
        <bgColor indexed="64"/>
      </patternFill>
    </fill>
    <fill>
      <patternFill patternType="solid">
        <fgColor theme="0" tint="-0.2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37" fillId="0" borderId="0" applyFont="0" applyFill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1" fillId="12" borderId="15" applyNumberFormat="0" applyAlignment="0" applyProtection="0">
      <alignment vertical="center"/>
    </xf>
    <xf numFmtId="44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9" fontId="37" fillId="0" borderId="0" applyFon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7" fillId="16" borderId="16" applyNumberFormat="0" applyFont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6" fillId="0" borderId="18" applyNumberFormat="0" applyFill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52" fillId="20" borderId="19" applyNumberFormat="0" applyAlignment="0" applyProtection="0">
      <alignment vertical="center"/>
    </xf>
    <xf numFmtId="0" fontId="53" fillId="20" borderId="15" applyNumberFormat="0" applyAlignment="0" applyProtection="0">
      <alignment vertical="center"/>
    </xf>
    <xf numFmtId="0" fontId="54" fillId="21" borderId="20" applyNumberFormat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55" fillId="0" borderId="21" applyNumberFormat="0" applyFill="0" applyAlignment="0" applyProtection="0">
      <alignment vertical="center"/>
    </xf>
    <xf numFmtId="0" fontId="56" fillId="0" borderId="22" applyNumberFormat="0" applyFill="0" applyAlignment="0" applyProtection="0">
      <alignment vertical="center"/>
    </xf>
    <xf numFmtId="0" fontId="57" fillId="24" borderId="0" applyNumberFormat="0" applyBorder="0" applyAlignment="0" applyProtection="0">
      <alignment vertical="center"/>
    </xf>
    <xf numFmtId="0" fontId="58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3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40" fillId="34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43" fillId="36" borderId="0" applyNumberFormat="0" applyBorder="0" applyAlignment="0" applyProtection="0">
      <alignment vertical="center"/>
    </xf>
    <xf numFmtId="0" fontId="40" fillId="37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3" fillId="39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43" fillId="41" borderId="0" applyNumberFormat="0" applyBorder="0" applyAlignment="0" applyProtection="0">
      <alignment vertical="center"/>
    </xf>
    <xf numFmtId="0" fontId="59" fillId="0" borderId="0">
      <alignment vertical="center"/>
    </xf>
  </cellStyleXfs>
  <cellXfs count="14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10" fillId="0" borderId="0" xfId="0" applyFont="1">
      <alignment vertical="center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/>
    </xf>
    <xf numFmtId="177" fontId="15" fillId="0" borderId="0" xfId="0" applyNumberFormat="1" applyFont="1" applyFill="1" applyBorder="1" applyAlignment="1">
      <alignment vertical="center"/>
    </xf>
    <xf numFmtId="177" fontId="14" fillId="0" borderId="0" xfId="0" applyNumberFormat="1" applyFont="1" applyFill="1" applyBorder="1" applyAlignment="1">
      <alignment vertical="center"/>
    </xf>
    <xf numFmtId="10" fontId="14" fillId="0" borderId="0" xfId="11" applyNumberFormat="1" applyFont="1" applyFill="1" applyBorder="1" applyAlignment="1">
      <alignment vertical="center"/>
    </xf>
    <xf numFmtId="0" fontId="16" fillId="3" borderId="10" xfId="0" applyFont="1" applyFill="1" applyBorder="1" applyAlignment="1">
      <alignment horizontal="center" vertical="center"/>
    </xf>
    <xf numFmtId="0" fontId="16" fillId="3" borderId="0" xfId="0" applyFont="1" applyFill="1" applyAlignment="1">
      <alignment horizontal="center" vertical="center"/>
    </xf>
    <xf numFmtId="0" fontId="17" fillId="4" borderId="6" xfId="0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 vertical="center" wrapText="1"/>
    </xf>
    <xf numFmtId="0" fontId="20" fillId="5" borderId="6" xfId="0" applyFont="1" applyFill="1" applyBorder="1" applyAlignment="1">
      <alignment vertical="center" wrapText="1"/>
    </xf>
    <xf numFmtId="0" fontId="21" fillId="5" borderId="6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vertical="center"/>
    </xf>
    <xf numFmtId="0" fontId="23" fillId="0" borderId="6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righ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22" fillId="0" borderId="6" xfId="0" applyFont="1" applyFill="1" applyBorder="1" applyAlignment="1">
      <alignment horizontal="center" vertical="top" wrapText="1"/>
    </xf>
    <xf numFmtId="177" fontId="16" fillId="3" borderId="0" xfId="0" applyNumberFormat="1" applyFont="1" applyFill="1" applyAlignment="1">
      <alignment horizontal="center" vertical="center"/>
    </xf>
    <xf numFmtId="10" fontId="16" fillId="3" borderId="0" xfId="11" applyNumberFormat="1" applyFont="1" applyFill="1" applyAlignment="1">
      <alignment horizontal="center" vertical="center"/>
    </xf>
    <xf numFmtId="177" fontId="17" fillId="4" borderId="6" xfId="0" applyNumberFormat="1" applyFont="1" applyFill="1" applyBorder="1" applyAlignment="1">
      <alignment horizontal="center" vertical="center"/>
    </xf>
    <xf numFmtId="10" fontId="17" fillId="4" borderId="6" xfId="11" applyNumberFormat="1" applyFont="1" applyFill="1" applyBorder="1" applyAlignment="1">
      <alignment horizontal="center" vertical="center"/>
    </xf>
    <xf numFmtId="177" fontId="25" fillId="6" borderId="6" xfId="0" applyNumberFormat="1" applyFont="1" applyFill="1" applyBorder="1" applyAlignment="1">
      <alignment horizontal="center" vertical="center" wrapText="1"/>
    </xf>
    <xf numFmtId="177" fontId="25" fillId="3" borderId="6" xfId="0" applyNumberFormat="1" applyFont="1" applyFill="1" applyBorder="1" applyAlignment="1">
      <alignment horizontal="center" vertical="center" wrapText="1"/>
    </xf>
    <xf numFmtId="177" fontId="25" fillId="7" borderId="6" xfId="0" applyNumberFormat="1" applyFont="1" applyFill="1" applyBorder="1" applyAlignment="1">
      <alignment horizontal="center" vertical="center" wrapText="1"/>
    </xf>
    <xf numFmtId="10" fontId="25" fillId="3" borderId="6" xfId="11" applyNumberFormat="1" applyFont="1" applyFill="1" applyBorder="1" applyAlignment="1">
      <alignment horizontal="center" vertical="center" wrapText="1"/>
    </xf>
    <xf numFmtId="177" fontId="20" fillId="5" borderId="6" xfId="0" applyNumberFormat="1" applyFont="1" applyFill="1" applyBorder="1" applyAlignment="1">
      <alignment vertical="center" wrapText="1"/>
    </xf>
    <xf numFmtId="10" fontId="20" fillId="5" borderId="6" xfId="11" applyNumberFormat="1" applyFont="1" applyFill="1" applyBorder="1" applyAlignment="1">
      <alignment vertical="center" wrapText="1"/>
    </xf>
    <xf numFmtId="177" fontId="26" fillId="0" borderId="6" xfId="0" applyNumberFormat="1" applyFont="1" applyFill="1" applyBorder="1" applyAlignment="1">
      <alignment horizontal="center" vertical="center" wrapText="1"/>
    </xf>
    <xf numFmtId="177" fontId="22" fillId="0" borderId="6" xfId="0" applyNumberFormat="1" applyFont="1" applyFill="1" applyBorder="1" applyAlignment="1">
      <alignment horizontal="center" vertical="center" wrapText="1"/>
    </xf>
    <xf numFmtId="10" fontId="27" fillId="0" borderId="6" xfId="11" applyNumberFormat="1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10" fontId="10" fillId="0" borderId="0" xfId="11" applyNumberFormat="1" applyFont="1">
      <alignment vertical="center"/>
    </xf>
    <xf numFmtId="177" fontId="26" fillId="0" borderId="6" xfId="0" applyNumberFormat="1" applyFont="1" applyFill="1" applyBorder="1" applyAlignment="1">
      <alignment horizontal="center" vertical="top" wrapText="1"/>
    </xf>
    <xf numFmtId="177" fontId="22" fillId="0" borderId="6" xfId="0" applyNumberFormat="1" applyFont="1" applyFill="1" applyBorder="1" applyAlignment="1">
      <alignment horizontal="center" vertical="top" wrapText="1"/>
    </xf>
    <xf numFmtId="10" fontId="22" fillId="0" borderId="6" xfId="11" applyNumberFormat="1" applyFont="1" applyFill="1" applyBorder="1" applyAlignment="1">
      <alignment horizontal="center" vertical="top" wrapText="1"/>
    </xf>
    <xf numFmtId="0" fontId="17" fillId="4" borderId="11" xfId="0" applyFont="1" applyFill="1" applyBorder="1" applyAlignment="1">
      <alignment horizontal="center" vertical="center"/>
    </xf>
    <xf numFmtId="0" fontId="17" fillId="4" borderId="12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 wrapText="1"/>
    </xf>
    <xf numFmtId="0" fontId="21" fillId="5" borderId="7" xfId="0" applyFont="1" applyFill="1" applyBorder="1" applyAlignment="1">
      <alignment horizontal="center" vertical="center" wrapText="1"/>
    </xf>
    <xf numFmtId="0" fontId="21" fillId="5" borderId="14" xfId="0" applyFont="1" applyFill="1" applyBorder="1" applyAlignment="1">
      <alignment horizontal="center" vertical="center" wrapText="1"/>
    </xf>
    <xf numFmtId="177" fontId="17" fillId="4" borderId="12" xfId="0" applyNumberFormat="1" applyFont="1" applyFill="1" applyBorder="1" applyAlignment="1">
      <alignment horizontal="center" vertical="center"/>
    </xf>
    <xf numFmtId="177" fontId="25" fillId="3" borderId="6" xfId="11" applyNumberFormat="1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177" fontId="27" fillId="0" borderId="6" xfId="11" applyNumberFormat="1" applyFont="1" applyFill="1" applyBorder="1" applyAlignment="1">
      <alignment horizontal="center" vertical="center" wrapText="1"/>
    </xf>
    <xf numFmtId="177" fontId="10" fillId="0" borderId="0" xfId="0" applyNumberFormat="1" applyFont="1">
      <alignment vertical="center"/>
    </xf>
    <xf numFmtId="0" fontId="22" fillId="0" borderId="6" xfId="0" applyFont="1" applyFill="1" applyBorder="1" applyAlignment="1">
      <alignment horizontal="left" vertical="top" wrapText="1"/>
    </xf>
    <xf numFmtId="177" fontId="26" fillId="0" borderId="6" xfId="0" applyNumberFormat="1" applyFont="1" applyFill="1" applyBorder="1" applyAlignment="1">
      <alignment horizontal="left" vertical="top" wrapText="1"/>
    </xf>
    <xf numFmtId="177" fontId="22" fillId="0" borderId="6" xfId="0" applyNumberFormat="1" applyFont="1" applyFill="1" applyBorder="1" applyAlignment="1">
      <alignment horizontal="left" vertical="top" wrapText="1"/>
    </xf>
    <xf numFmtId="10" fontId="22" fillId="0" borderId="6" xfId="11" applyNumberFormat="1" applyFont="1" applyFill="1" applyBorder="1" applyAlignment="1">
      <alignment horizontal="left" vertical="top" wrapText="1"/>
    </xf>
    <xf numFmtId="10" fontId="17" fillId="4" borderId="12" xfId="11" applyNumberFormat="1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15" fillId="0" borderId="0" xfId="0" applyFont="1" applyFill="1" applyBorder="1" applyAlignment="1">
      <alignment vertical="center"/>
    </xf>
    <xf numFmtId="0" fontId="28" fillId="3" borderId="10" xfId="0" applyFont="1" applyFill="1" applyBorder="1" applyAlignment="1">
      <alignment horizontal="center" vertical="center"/>
    </xf>
    <xf numFmtId="0" fontId="28" fillId="3" borderId="0" xfId="0" applyFont="1" applyFill="1" applyAlignment="1">
      <alignment horizontal="center" vertical="center"/>
    </xf>
    <xf numFmtId="0" fontId="27" fillId="0" borderId="6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vertical="center"/>
    </xf>
    <xf numFmtId="0" fontId="27" fillId="0" borderId="13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vertical="center"/>
    </xf>
    <xf numFmtId="0" fontId="22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vertical="center"/>
    </xf>
    <xf numFmtId="0" fontId="26" fillId="0" borderId="6" xfId="0" applyFont="1" applyFill="1" applyBorder="1" applyAlignment="1">
      <alignment horizontal="right" vertical="center" wrapText="1"/>
    </xf>
    <xf numFmtId="177" fontId="28" fillId="3" borderId="0" xfId="0" applyNumberFormat="1" applyFont="1" applyFill="1" applyAlignment="1">
      <alignment horizontal="center" vertical="center"/>
    </xf>
    <xf numFmtId="10" fontId="28" fillId="3" borderId="0" xfId="11" applyNumberFormat="1" applyFont="1" applyFill="1" applyAlignment="1">
      <alignment horizontal="center" vertical="center"/>
    </xf>
    <xf numFmtId="177" fontId="18" fillId="6" borderId="6" xfId="0" applyNumberFormat="1" applyFont="1" applyFill="1" applyBorder="1" applyAlignment="1">
      <alignment horizontal="center" vertical="center" wrapText="1"/>
    </xf>
    <xf numFmtId="178" fontId="18" fillId="3" borderId="6" xfId="0" applyNumberFormat="1" applyFont="1" applyFill="1" applyBorder="1" applyAlignment="1">
      <alignment horizontal="center" vertical="center" wrapText="1"/>
    </xf>
    <xf numFmtId="178" fontId="18" fillId="7" borderId="6" xfId="0" applyNumberFormat="1" applyFont="1" applyFill="1" applyBorder="1" applyAlignment="1">
      <alignment horizontal="center" vertical="center" wrapText="1"/>
    </xf>
    <xf numFmtId="10" fontId="18" fillId="3" borderId="6" xfId="11" applyNumberFormat="1" applyFont="1" applyFill="1" applyBorder="1" applyAlignment="1">
      <alignment horizontal="center" vertical="center" wrapText="1"/>
    </xf>
    <xf numFmtId="177" fontId="29" fillId="0" borderId="6" xfId="0" applyNumberFormat="1" applyFont="1" applyFill="1" applyBorder="1" applyAlignment="1">
      <alignment horizontal="center" vertical="center" wrapText="1"/>
    </xf>
    <xf numFmtId="177" fontId="27" fillId="0" borderId="6" xfId="0" applyNumberFormat="1" applyFont="1" applyFill="1" applyBorder="1" applyAlignment="1">
      <alignment horizontal="center" vertical="center" wrapText="1"/>
    </xf>
    <xf numFmtId="10" fontId="15" fillId="0" borderId="6" xfId="11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30" fillId="0" borderId="0" xfId="0" applyFont="1" applyFill="1" applyBorder="1" applyAlignment="1">
      <alignment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177" fontId="6" fillId="0" borderId="0" xfId="0" applyNumberFormat="1" applyFont="1" applyFill="1" applyBorder="1" applyAlignment="1">
      <alignment vertical="center" wrapText="1"/>
    </xf>
    <xf numFmtId="10" fontId="6" fillId="0" borderId="0" xfId="11" applyNumberFormat="1" applyFont="1" applyFill="1" applyBorder="1" applyAlignment="1">
      <alignment vertical="center" wrapText="1"/>
    </xf>
    <xf numFmtId="0" fontId="31" fillId="8" borderId="2" xfId="0" applyFont="1" applyFill="1" applyBorder="1" applyAlignment="1">
      <alignment horizontal="center" vertical="center" wrapText="1"/>
    </xf>
    <xf numFmtId="0" fontId="31" fillId="8" borderId="2" xfId="0" applyFont="1" applyFill="1" applyBorder="1" applyAlignment="1">
      <alignment horizontal="left" vertical="center" wrapText="1"/>
    </xf>
    <xf numFmtId="177" fontId="31" fillId="8" borderId="2" xfId="0" applyNumberFormat="1" applyFont="1" applyFill="1" applyBorder="1" applyAlignment="1">
      <alignment horizontal="center" vertical="center" wrapText="1"/>
    </xf>
    <xf numFmtId="10" fontId="31" fillId="8" borderId="2" xfId="11" applyNumberFormat="1" applyFont="1" applyFill="1" applyBorder="1" applyAlignment="1">
      <alignment horizontal="center" vertical="center" wrapText="1"/>
    </xf>
    <xf numFmtId="0" fontId="32" fillId="9" borderId="6" xfId="0" applyFont="1" applyFill="1" applyBorder="1" applyAlignment="1">
      <alignment horizontal="center" vertical="center" wrapText="1"/>
    </xf>
    <xf numFmtId="177" fontId="32" fillId="9" borderId="6" xfId="0" applyNumberFormat="1" applyFont="1" applyFill="1" applyBorder="1" applyAlignment="1">
      <alignment horizontal="center" vertical="center" wrapText="1"/>
    </xf>
    <xf numFmtId="10" fontId="32" fillId="9" borderId="6" xfId="11" applyNumberFormat="1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34" fillId="0" borderId="6" xfId="0" applyFont="1" applyFill="1" applyBorder="1" applyAlignment="1">
      <alignment horizontal="center" vertical="center" wrapText="1"/>
    </xf>
    <xf numFmtId="177" fontId="34" fillId="0" borderId="6" xfId="0" applyNumberFormat="1" applyFont="1" applyFill="1" applyBorder="1" applyAlignment="1">
      <alignment horizontal="center" vertical="center" wrapText="1"/>
    </xf>
    <xf numFmtId="10" fontId="34" fillId="0" borderId="6" xfId="11" applyNumberFormat="1" applyFont="1" applyFill="1" applyBorder="1" applyAlignment="1">
      <alignment horizontal="center" vertical="center" wrapText="1"/>
    </xf>
    <xf numFmtId="0" fontId="33" fillId="0" borderId="5" xfId="0" applyFont="1" applyFill="1" applyBorder="1" applyAlignment="1">
      <alignment horizontal="center" vertical="center" wrapText="1"/>
    </xf>
    <xf numFmtId="0" fontId="33" fillId="0" borderId="6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77" fontId="1" fillId="0" borderId="0" xfId="0" applyNumberFormat="1" applyFont="1" applyFill="1" applyAlignment="1">
      <alignment horizontal="center" vertical="center" wrapText="1"/>
    </xf>
    <xf numFmtId="10" fontId="1" fillId="0" borderId="0" xfId="11" applyNumberFormat="1" applyFont="1" applyFill="1" applyAlignment="1">
      <alignment horizontal="center" vertical="center" wrapText="1"/>
    </xf>
    <xf numFmtId="0" fontId="36" fillId="0" borderId="10" xfId="0" applyFont="1" applyFill="1" applyBorder="1" applyAlignment="1">
      <alignment horizontal="left" vertical="center" wrapText="1" indent="1"/>
    </xf>
    <xf numFmtId="0" fontId="37" fillId="0" borderId="0" xfId="0" applyFont="1" applyFill="1" applyAlignment="1">
      <alignment vertical="center"/>
    </xf>
    <xf numFmtId="0" fontId="1" fillId="10" borderId="0" xfId="0" applyFont="1" applyFill="1" applyBorder="1" applyAlignment="1">
      <alignment horizontal="center" vertical="center"/>
    </xf>
    <xf numFmtId="0" fontId="38" fillId="10" borderId="0" xfId="0" applyFont="1" applyFill="1" applyBorder="1" applyAlignment="1">
      <alignment horizontal="center" vertical="center" wrapText="1"/>
    </xf>
    <xf numFmtId="0" fontId="39" fillId="10" borderId="0" xfId="0" applyFont="1" applyFill="1" applyBorder="1" applyAlignment="1">
      <alignment horizontal="center" vertical="center" wrapText="1"/>
    </xf>
    <xf numFmtId="0" fontId="33" fillId="10" borderId="0" xfId="0" applyFont="1" applyFill="1" applyBorder="1" applyAlignment="1">
      <alignment horizontal="center" vertical="center" wrapText="1"/>
    </xf>
    <xf numFmtId="0" fontId="37" fillId="10" borderId="0" xfId="0" applyFont="1" applyFill="1" applyBorder="1" applyAlignment="1">
      <alignment vertical="center" wrapText="1"/>
    </xf>
    <xf numFmtId="0" fontId="33" fillId="10" borderId="0" xfId="0" applyFont="1" applyFill="1" applyBorder="1" applyAlignment="1">
      <alignment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千位分隔 9" xfId="14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colors>
    <mruColors>
      <color rgb="00000000"/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161925</xdr:colOff>
      <xdr:row>8</xdr:row>
      <xdr:rowOff>97155</xdr:rowOff>
    </xdr:from>
    <xdr:to>
      <xdr:col>3</xdr:col>
      <xdr:colOff>1149985</xdr:colOff>
      <xdr:row>8</xdr:row>
      <xdr:rowOff>966470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49575" y="5024120"/>
          <a:ext cx="988060" cy="8693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171450</xdr:colOff>
      <xdr:row>14</xdr:row>
      <xdr:rowOff>78105</xdr:rowOff>
    </xdr:from>
    <xdr:to>
      <xdr:col>3</xdr:col>
      <xdr:colOff>1159510</xdr:colOff>
      <xdr:row>14</xdr:row>
      <xdr:rowOff>947420</xdr:rowOff>
    </xdr:to>
    <xdr:pic>
      <xdr:nvPicPr>
        <xdr:cNvPr id="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59100" y="9069070"/>
          <a:ext cx="988060" cy="8693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200025</xdr:colOff>
      <xdr:row>9</xdr:row>
      <xdr:rowOff>71755</xdr:rowOff>
    </xdr:from>
    <xdr:to>
      <xdr:col>3</xdr:col>
      <xdr:colOff>1094105</xdr:colOff>
      <xdr:row>9</xdr:row>
      <xdr:rowOff>915035</xdr:rowOff>
    </xdr:to>
    <xdr:pic>
      <xdr:nvPicPr>
        <xdr:cNvPr id="5" name="图片 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987675" y="6014720"/>
          <a:ext cx="894080" cy="8432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161925</xdr:colOff>
      <xdr:row>6</xdr:row>
      <xdr:rowOff>68580</xdr:rowOff>
    </xdr:from>
    <xdr:to>
      <xdr:col>3</xdr:col>
      <xdr:colOff>1149985</xdr:colOff>
      <xdr:row>7</xdr:row>
      <xdr:rowOff>429895</xdr:rowOff>
    </xdr:to>
    <xdr:pic>
      <xdr:nvPicPr>
        <xdr:cNvPr id="7" name="图片 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49575" y="3979545"/>
          <a:ext cx="988060" cy="8693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171450</xdr:colOff>
      <xdr:row>11</xdr:row>
      <xdr:rowOff>163830</xdr:rowOff>
    </xdr:from>
    <xdr:to>
      <xdr:col>3</xdr:col>
      <xdr:colOff>1159510</xdr:colOff>
      <xdr:row>13</xdr:row>
      <xdr:rowOff>17145</xdr:rowOff>
    </xdr:to>
    <xdr:pic>
      <xdr:nvPicPr>
        <xdr:cNvPr id="8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59100" y="7630795"/>
          <a:ext cx="988060" cy="8693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3</xdr:col>
      <xdr:colOff>428625</xdr:colOff>
      <xdr:row>4</xdr:row>
      <xdr:rowOff>154940</xdr:rowOff>
    </xdr:from>
    <xdr:to>
      <xdr:col>3</xdr:col>
      <xdr:colOff>989330</xdr:colOff>
      <xdr:row>5</xdr:row>
      <xdr:rowOff>531495</xdr:rowOff>
    </xdr:to>
    <xdr:pic>
      <xdr:nvPicPr>
        <xdr:cNvPr id="6" name="图片 5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3216275" y="1932305"/>
          <a:ext cx="560705" cy="18624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301625</xdr:colOff>
      <xdr:row>4</xdr:row>
      <xdr:rowOff>210185</xdr:rowOff>
    </xdr:from>
    <xdr:to>
      <xdr:col>3</xdr:col>
      <xdr:colOff>1095375</xdr:colOff>
      <xdr:row>4</xdr:row>
      <xdr:rowOff>1315720</xdr:rowOff>
    </xdr:to>
    <xdr:pic>
      <xdr:nvPicPr>
        <xdr:cNvPr id="2" name="图片 1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1899285"/>
          <a:ext cx="793750" cy="1105535"/>
        </a:xfrm>
        <a:prstGeom prst="rect">
          <a:avLst/>
        </a:prstGeom>
      </xdr:spPr>
    </xdr:pic>
    <xdr:clientData/>
  </xdr:twoCellAnchor>
  <xdr:twoCellAnchor>
    <xdr:from>
      <xdr:col>3</xdr:col>
      <xdr:colOff>301625</xdr:colOff>
      <xdr:row>4</xdr:row>
      <xdr:rowOff>210185</xdr:rowOff>
    </xdr:from>
    <xdr:to>
      <xdr:col>3</xdr:col>
      <xdr:colOff>1095375</xdr:colOff>
      <xdr:row>4</xdr:row>
      <xdr:rowOff>1315720</xdr:rowOff>
    </xdr:to>
    <xdr:pic>
      <xdr:nvPicPr>
        <xdr:cNvPr id="3" name="图片 2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1899285"/>
          <a:ext cx="793750" cy="1105535"/>
        </a:xfrm>
        <a:prstGeom prst="rect">
          <a:avLst/>
        </a:prstGeom>
      </xdr:spPr>
    </xdr:pic>
    <xdr:clientData/>
  </xdr:twoCellAnchor>
  <xdr:twoCellAnchor>
    <xdr:from>
      <xdr:col>3</xdr:col>
      <xdr:colOff>301625</xdr:colOff>
      <xdr:row>4</xdr:row>
      <xdr:rowOff>210185</xdr:rowOff>
    </xdr:from>
    <xdr:to>
      <xdr:col>3</xdr:col>
      <xdr:colOff>1095375</xdr:colOff>
      <xdr:row>4</xdr:row>
      <xdr:rowOff>1315720</xdr:rowOff>
    </xdr:to>
    <xdr:pic>
      <xdr:nvPicPr>
        <xdr:cNvPr id="4" name="图片 3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1899285"/>
          <a:ext cx="793750" cy="1105535"/>
        </a:xfrm>
        <a:prstGeom prst="rect">
          <a:avLst/>
        </a:prstGeom>
      </xdr:spPr>
    </xdr:pic>
    <xdr:clientData/>
  </xdr:twoCellAnchor>
  <xdr:twoCellAnchor>
    <xdr:from>
      <xdr:col>3</xdr:col>
      <xdr:colOff>301625</xdr:colOff>
      <xdr:row>4</xdr:row>
      <xdr:rowOff>210185</xdr:rowOff>
    </xdr:from>
    <xdr:to>
      <xdr:col>3</xdr:col>
      <xdr:colOff>1095375</xdr:colOff>
      <xdr:row>4</xdr:row>
      <xdr:rowOff>1315720</xdr:rowOff>
    </xdr:to>
    <xdr:pic>
      <xdr:nvPicPr>
        <xdr:cNvPr id="5" name="图片 4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1899285"/>
          <a:ext cx="793750" cy="1105535"/>
        </a:xfrm>
        <a:prstGeom prst="rect">
          <a:avLst/>
        </a:prstGeom>
      </xdr:spPr>
    </xdr:pic>
    <xdr:clientData/>
  </xdr:twoCellAnchor>
  <xdr:twoCellAnchor>
    <xdr:from>
      <xdr:col>3</xdr:col>
      <xdr:colOff>301625</xdr:colOff>
      <xdr:row>5</xdr:row>
      <xdr:rowOff>210185</xdr:rowOff>
    </xdr:from>
    <xdr:to>
      <xdr:col>3</xdr:col>
      <xdr:colOff>1095375</xdr:colOff>
      <xdr:row>5</xdr:row>
      <xdr:rowOff>1315720</xdr:rowOff>
    </xdr:to>
    <xdr:pic>
      <xdr:nvPicPr>
        <xdr:cNvPr id="6" name="图片 5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3385185"/>
          <a:ext cx="793750" cy="1105535"/>
        </a:xfrm>
        <a:prstGeom prst="rect">
          <a:avLst/>
        </a:prstGeom>
      </xdr:spPr>
    </xdr:pic>
    <xdr:clientData/>
  </xdr:twoCellAnchor>
  <xdr:twoCellAnchor>
    <xdr:from>
      <xdr:col>3</xdr:col>
      <xdr:colOff>301625</xdr:colOff>
      <xdr:row>5</xdr:row>
      <xdr:rowOff>210185</xdr:rowOff>
    </xdr:from>
    <xdr:to>
      <xdr:col>3</xdr:col>
      <xdr:colOff>1095375</xdr:colOff>
      <xdr:row>5</xdr:row>
      <xdr:rowOff>1315720</xdr:rowOff>
    </xdr:to>
    <xdr:pic>
      <xdr:nvPicPr>
        <xdr:cNvPr id="7" name="图片 6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3385185"/>
          <a:ext cx="793750" cy="110553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301625</xdr:colOff>
      <xdr:row>5</xdr:row>
      <xdr:rowOff>210185</xdr:rowOff>
    </xdr:from>
    <xdr:to>
      <xdr:col>3</xdr:col>
      <xdr:colOff>1095375</xdr:colOff>
      <xdr:row>5</xdr:row>
      <xdr:rowOff>1315720</xdr:rowOff>
    </xdr:to>
    <xdr:pic>
      <xdr:nvPicPr>
        <xdr:cNvPr id="2" name="图片 1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2127250"/>
          <a:ext cx="793750" cy="1105535"/>
        </a:xfrm>
        <a:prstGeom prst="rect">
          <a:avLst/>
        </a:prstGeom>
      </xdr:spPr>
    </xdr:pic>
    <xdr:clientData/>
  </xdr:twoCellAnchor>
  <xdr:twoCellAnchor>
    <xdr:from>
      <xdr:col>3</xdr:col>
      <xdr:colOff>301625</xdr:colOff>
      <xdr:row>5</xdr:row>
      <xdr:rowOff>210185</xdr:rowOff>
    </xdr:from>
    <xdr:to>
      <xdr:col>3</xdr:col>
      <xdr:colOff>1095375</xdr:colOff>
      <xdr:row>5</xdr:row>
      <xdr:rowOff>1315720</xdr:rowOff>
    </xdr:to>
    <xdr:pic>
      <xdr:nvPicPr>
        <xdr:cNvPr id="3" name="图片 2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2127250"/>
          <a:ext cx="793750" cy="1105535"/>
        </a:xfrm>
        <a:prstGeom prst="rect">
          <a:avLst/>
        </a:prstGeom>
      </xdr:spPr>
    </xdr:pic>
    <xdr:clientData/>
  </xdr:twoCellAnchor>
  <xdr:twoCellAnchor>
    <xdr:from>
      <xdr:col>3</xdr:col>
      <xdr:colOff>301625</xdr:colOff>
      <xdr:row>5</xdr:row>
      <xdr:rowOff>210185</xdr:rowOff>
    </xdr:from>
    <xdr:to>
      <xdr:col>3</xdr:col>
      <xdr:colOff>1095375</xdr:colOff>
      <xdr:row>5</xdr:row>
      <xdr:rowOff>1315720</xdr:rowOff>
    </xdr:to>
    <xdr:pic>
      <xdr:nvPicPr>
        <xdr:cNvPr id="4" name="图片 3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2127250"/>
          <a:ext cx="793750" cy="1105535"/>
        </a:xfrm>
        <a:prstGeom prst="rect">
          <a:avLst/>
        </a:prstGeom>
      </xdr:spPr>
    </xdr:pic>
    <xdr:clientData/>
  </xdr:twoCellAnchor>
  <xdr:twoCellAnchor>
    <xdr:from>
      <xdr:col>3</xdr:col>
      <xdr:colOff>301625</xdr:colOff>
      <xdr:row>5</xdr:row>
      <xdr:rowOff>210185</xdr:rowOff>
    </xdr:from>
    <xdr:to>
      <xdr:col>3</xdr:col>
      <xdr:colOff>1095375</xdr:colOff>
      <xdr:row>5</xdr:row>
      <xdr:rowOff>1315720</xdr:rowOff>
    </xdr:to>
    <xdr:pic>
      <xdr:nvPicPr>
        <xdr:cNvPr id="5" name="图片 4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2127250"/>
          <a:ext cx="793750" cy="1105535"/>
        </a:xfrm>
        <a:prstGeom prst="rect">
          <a:avLst/>
        </a:prstGeom>
      </xdr:spPr>
    </xdr:pic>
    <xdr:clientData/>
  </xdr:twoCellAnchor>
  <xdr:twoCellAnchor>
    <xdr:from>
      <xdr:col>3</xdr:col>
      <xdr:colOff>301625</xdr:colOff>
      <xdr:row>9</xdr:row>
      <xdr:rowOff>210185</xdr:rowOff>
    </xdr:from>
    <xdr:to>
      <xdr:col>3</xdr:col>
      <xdr:colOff>1095375</xdr:colOff>
      <xdr:row>9</xdr:row>
      <xdr:rowOff>1315720</xdr:rowOff>
    </xdr:to>
    <xdr:pic>
      <xdr:nvPicPr>
        <xdr:cNvPr id="10" name="图片 9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6889750"/>
          <a:ext cx="793750" cy="1105535"/>
        </a:xfrm>
        <a:prstGeom prst="rect">
          <a:avLst/>
        </a:prstGeom>
      </xdr:spPr>
    </xdr:pic>
    <xdr:clientData/>
  </xdr:twoCellAnchor>
  <xdr:twoCellAnchor>
    <xdr:from>
      <xdr:col>3</xdr:col>
      <xdr:colOff>301625</xdr:colOff>
      <xdr:row>9</xdr:row>
      <xdr:rowOff>210185</xdr:rowOff>
    </xdr:from>
    <xdr:to>
      <xdr:col>3</xdr:col>
      <xdr:colOff>1095375</xdr:colOff>
      <xdr:row>9</xdr:row>
      <xdr:rowOff>1315720</xdr:rowOff>
    </xdr:to>
    <xdr:pic>
      <xdr:nvPicPr>
        <xdr:cNvPr id="11" name="图片 10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6889750"/>
          <a:ext cx="793750" cy="1105535"/>
        </a:xfrm>
        <a:prstGeom prst="rect">
          <a:avLst/>
        </a:prstGeom>
      </xdr:spPr>
    </xdr:pic>
    <xdr:clientData/>
  </xdr:twoCellAnchor>
  <xdr:twoCellAnchor>
    <xdr:from>
      <xdr:col>3</xdr:col>
      <xdr:colOff>301625</xdr:colOff>
      <xdr:row>10</xdr:row>
      <xdr:rowOff>191135</xdr:rowOff>
    </xdr:from>
    <xdr:to>
      <xdr:col>3</xdr:col>
      <xdr:colOff>1095375</xdr:colOff>
      <xdr:row>10</xdr:row>
      <xdr:rowOff>1296670</xdr:rowOff>
    </xdr:to>
    <xdr:pic>
      <xdr:nvPicPr>
        <xdr:cNvPr id="12" name="图片 11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8356600"/>
          <a:ext cx="793750" cy="1105535"/>
        </a:xfrm>
        <a:prstGeom prst="rect">
          <a:avLst/>
        </a:prstGeom>
      </xdr:spPr>
    </xdr:pic>
    <xdr:clientData/>
  </xdr:twoCellAnchor>
  <xdr:twoCellAnchor>
    <xdr:from>
      <xdr:col>3</xdr:col>
      <xdr:colOff>301625</xdr:colOff>
      <xdr:row>6</xdr:row>
      <xdr:rowOff>210185</xdr:rowOff>
    </xdr:from>
    <xdr:to>
      <xdr:col>3</xdr:col>
      <xdr:colOff>1095375</xdr:colOff>
      <xdr:row>6</xdr:row>
      <xdr:rowOff>1315720</xdr:rowOff>
    </xdr:to>
    <xdr:pic>
      <xdr:nvPicPr>
        <xdr:cNvPr id="13" name="图片 12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3613150"/>
          <a:ext cx="793750" cy="1105535"/>
        </a:xfrm>
        <a:prstGeom prst="rect">
          <a:avLst/>
        </a:prstGeom>
      </xdr:spPr>
    </xdr:pic>
    <xdr:clientData/>
  </xdr:twoCellAnchor>
  <xdr:twoCellAnchor>
    <xdr:from>
      <xdr:col>3</xdr:col>
      <xdr:colOff>301625</xdr:colOff>
      <xdr:row>6</xdr:row>
      <xdr:rowOff>210185</xdr:rowOff>
    </xdr:from>
    <xdr:to>
      <xdr:col>3</xdr:col>
      <xdr:colOff>1095375</xdr:colOff>
      <xdr:row>6</xdr:row>
      <xdr:rowOff>1315720</xdr:rowOff>
    </xdr:to>
    <xdr:pic>
      <xdr:nvPicPr>
        <xdr:cNvPr id="14" name="图片 13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3613150"/>
          <a:ext cx="793750" cy="1105535"/>
        </a:xfrm>
        <a:prstGeom prst="rect">
          <a:avLst/>
        </a:prstGeom>
      </xdr:spPr>
    </xdr:pic>
    <xdr:clientData/>
  </xdr:twoCellAnchor>
  <xdr:twoCellAnchor>
    <xdr:from>
      <xdr:col>3</xdr:col>
      <xdr:colOff>301625</xdr:colOff>
      <xdr:row>6</xdr:row>
      <xdr:rowOff>210185</xdr:rowOff>
    </xdr:from>
    <xdr:to>
      <xdr:col>3</xdr:col>
      <xdr:colOff>1095375</xdr:colOff>
      <xdr:row>6</xdr:row>
      <xdr:rowOff>1315720</xdr:rowOff>
    </xdr:to>
    <xdr:pic>
      <xdr:nvPicPr>
        <xdr:cNvPr id="15" name="图片 14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3613150"/>
          <a:ext cx="793750" cy="1105535"/>
        </a:xfrm>
        <a:prstGeom prst="rect">
          <a:avLst/>
        </a:prstGeom>
      </xdr:spPr>
    </xdr:pic>
    <xdr:clientData/>
  </xdr:twoCellAnchor>
  <xdr:twoCellAnchor>
    <xdr:from>
      <xdr:col>3</xdr:col>
      <xdr:colOff>301625</xdr:colOff>
      <xdr:row>8</xdr:row>
      <xdr:rowOff>210185</xdr:rowOff>
    </xdr:from>
    <xdr:to>
      <xdr:col>3</xdr:col>
      <xdr:colOff>1095375</xdr:colOff>
      <xdr:row>8</xdr:row>
      <xdr:rowOff>1315720</xdr:rowOff>
    </xdr:to>
    <xdr:pic>
      <xdr:nvPicPr>
        <xdr:cNvPr id="17" name="图片 16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5403850"/>
          <a:ext cx="793750" cy="1105535"/>
        </a:xfrm>
        <a:prstGeom prst="rect">
          <a:avLst/>
        </a:prstGeom>
      </xdr:spPr>
    </xdr:pic>
    <xdr:clientData/>
  </xdr:twoCellAnchor>
  <xdr:twoCellAnchor>
    <xdr:from>
      <xdr:col>3</xdr:col>
      <xdr:colOff>301625</xdr:colOff>
      <xdr:row>8</xdr:row>
      <xdr:rowOff>210185</xdr:rowOff>
    </xdr:from>
    <xdr:to>
      <xdr:col>3</xdr:col>
      <xdr:colOff>1095375</xdr:colOff>
      <xdr:row>8</xdr:row>
      <xdr:rowOff>1315720</xdr:rowOff>
    </xdr:to>
    <xdr:pic>
      <xdr:nvPicPr>
        <xdr:cNvPr id="18" name="图片 17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5403850"/>
          <a:ext cx="793750" cy="1105535"/>
        </a:xfrm>
        <a:prstGeom prst="rect">
          <a:avLst/>
        </a:prstGeom>
      </xdr:spPr>
    </xdr:pic>
    <xdr:clientData/>
  </xdr:twoCellAnchor>
  <xdr:twoCellAnchor>
    <xdr:from>
      <xdr:col>3</xdr:col>
      <xdr:colOff>301625</xdr:colOff>
      <xdr:row>8</xdr:row>
      <xdr:rowOff>210185</xdr:rowOff>
    </xdr:from>
    <xdr:to>
      <xdr:col>3</xdr:col>
      <xdr:colOff>1095375</xdr:colOff>
      <xdr:row>8</xdr:row>
      <xdr:rowOff>1315720</xdr:rowOff>
    </xdr:to>
    <xdr:pic>
      <xdr:nvPicPr>
        <xdr:cNvPr id="19" name="图片 18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5403850"/>
          <a:ext cx="793750" cy="1105535"/>
        </a:xfrm>
        <a:prstGeom prst="rect">
          <a:avLst/>
        </a:prstGeom>
      </xdr:spPr>
    </xdr:pic>
    <xdr:clientData/>
  </xdr:twoCellAnchor>
  <xdr:twoCellAnchor>
    <xdr:from>
      <xdr:col>3</xdr:col>
      <xdr:colOff>301625</xdr:colOff>
      <xdr:row>8</xdr:row>
      <xdr:rowOff>210185</xdr:rowOff>
    </xdr:from>
    <xdr:to>
      <xdr:col>3</xdr:col>
      <xdr:colOff>1095375</xdr:colOff>
      <xdr:row>8</xdr:row>
      <xdr:rowOff>1315720</xdr:rowOff>
    </xdr:to>
    <xdr:pic>
      <xdr:nvPicPr>
        <xdr:cNvPr id="20" name="图片 19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5403850"/>
          <a:ext cx="793750" cy="1105535"/>
        </a:xfrm>
        <a:prstGeom prst="rect">
          <a:avLst/>
        </a:prstGeom>
      </xdr:spPr>
    </xdr:pic>
    <xdr:clientData/>
  </xdr:twoCellAnchor>
  <xdr:twoCellAnchor editAs="oneCell">
    <xdr:from>
      <xdr:col>3</xdr:col>
      <xdr:colOff>247650</xdr:colOff>
      <xdr:row>11</xdr:row>
      <xdr:rowOff>323850</xdr:rowOff>
    </xdr:from>
    <xdr:to>
      <xdr:col>3</xdr:col>
      <xdr:colOff>1085850</xdr:colOff>
      <xdr:row>11</xdr:row>
      <xdr:rowOff>1382395</xdr:rowOff>
    </xdr:to>
    <xdr:pic>
      <xdr:nvPicPr>
        <xdr:cNvPr id="8" name="图片 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3035300" y="9975215"/>
          <a:ext cx="838200" cy="105854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301625</xdr:colOff>
      <xdr:row>9</xdr:row>
      <xdr:rowOff>210185</xdr:rowOff>
    </xdr:from>
    <xdr:to>
      <xdr:col>3</xdr:col>
      <xdr:colOff>1095375</xdr:colOff>
      <xdr:row>9</xdr:row>
      <xdr:rowOff>1315720</xdr:rowOff>
    </xdr:to>
    <xdr:pic>
      <xdr:nvPicPr>
        <xdr:cNvPr id="2" name="图片 1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6889750"/>
          <a:ext cx="793750" cy="1105535"/>
        </a:xfrm>
        <a:prstGeom prst="rect">
          <a:avLst/>
        </a:prstGeom>
      </xdr:spPr>
    </xdr:pic>
    <xdr:clientData/>
  </xdr:twoCellAnchor>
  <xdr:twoCellAnchor>
    <xdr:from>
      <xdr:col>3</xdr:col>
      <xdr:colOff>301625</xdr:colOff>
      <xdr:row>9</xdr:row>
      <xdr:rowOff>210185</xdr:rowOff>
    </xdr:from>
    <xdr:to>
      <xdr:col>3</xdr:col>
      <xdr:colOff>1095375</xdr:colOff>
      <xdr:row>9</xdr:row>
      <xdr:rowOff>1315720</xdr:rowOff>
    </xdr:to>
    <xdr:pic>
      <xdr:nvPicPr>
        <xdr:cNvPr id="3" name="图片 2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6889750"/>
          <a:ext cx="793750" cy="1105535"/>
        </a:xfrm>
        <a:prstGeom prst="rect">
          <a:avLst/>
        </a:prstGeom>
      </xdr:spPr>
    </xdr:pic>
    <xdr:clientData/>
  </xdr:twoCellAnchor>
  <xdr:twoCellAnchor>
    <xdr:from>
      <xdr:col>3</xdr:col>
      <xdr:colOff>301625</xdr:colOff>
      <xdr:row>9</xdr:row>
      <xdr:rowOff>210185</xdr:rowOff>
    </xdr:from>
    <xdr:to>
      <xdr:col>3</xdr:col>
      <xdr:colOff>1095375</xdr:colOff>
      <xdr:row>9</xdr:row>
      <xdr:rowOff>1315720</xdr:rowOff>
    </xdr:to>
    <xdr:pic>
      <xdr:nvPicPr>
        <xdr:cNvPr id="4" name="图片 3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6889750"/>
          <a:ext cx="793750" cy="1105535"/>
        </a:xfrm>
        <a:prstGeom prst="rect">
          <a:avLst/>
        </a:prstGeom>
      </xdr:spPr>
    </xdr:pic>
    <xdr:clientData/>
  </xdr:twoCellAnchor>
  <xdr:twoCellAnchor>
    <xdr:from>
      <xdr:col>3</xdr:col>
      <xdr:colOff>301625</xdr:colOff>
      <xdr:row>9</xdr:row>
      <xdr:rowOff>210185</xdr:rowOff>
    </xdr:from>
    <xdr:to>
      <xdr:col>3</xdr:col>
      <xdr:colOff>1095375</xdr:colOff>
      <xdr:row>9</xdr:row>
      <xdr:rowOff>1315720</xdr:rowOff>
    </xdr:to>
    <xdr:pic>
      <xdr:nvPicPr>
        <xdr:cNvPr id="5" name="图片 4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6889750"/>
          <a:ext cx="793750" cy="1105535"/>
        </a:xfrm>
        <a:prstGeom prst="rect">
          <a:avLst/>
        </a:prstGeom>
      </xdr:spPr>
    </xdr:pic>
    <xdr:clientData/>
  </xdr:twoCellAnchor>
  <xdr:twoCellAnchor>
    <xdr:from>
      <xdr:col>3</xdr:col>
      <xdr:colOff>301625</xdr:colOff>
      <xdr:row>12</xdr:row>
      <xdr:rowOff>210185</xdr:rowOff>
    </xdr:from>
    <xdr:to>
      <xdr:col>3</xdr:col>
      <xdr:colOff>1095375</xdr:colOff>
      <xdr:row>12</xdr:row>
      <xdr:rowOff>1315720</xdr:rowOff>
    </xdr:to>
    <xdr:pic>
      <xdr:nvPicPr>
        <xdr:cNvPr id="6" name="图片 5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11347450"/>
          <a:ext cx="793750" cy="1105535"/>
        </a:xfrm>
        <a:prstGeom prst="rect">
          <a:avLst/>
        </a:prstGeom>
      </xdr:spPr>
    </xdr:pic>
    <xdr:clientData/>
  </xdr:twoCellAnchor>
  <xdr:twoCellAnchor>
    <xdr:from>
      <xdr:col>3</xdr:col>
      <xdr:colOff>301625</xdr:colOff>
      <xdr:row>12</xdr:row>
      <xdr:rowOff>210185</xdr:rowOff>
    </xdr:from>
    <xdr:to>
      <xdr:col>3</xdr:col>
      <xdr:colOff>1095375</xdr:colOff>
      <xdr:row>12</xdr:row>
      <xdr:rowOff>1315720</xdr:rowOff>
    </xdr:to>
    <xdr:pic>
      <xdr:nvPicPr>
        <xdr:cNvPr id="7" name="图片 6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11347450"/>
          <a:ext cx="793750" cy="1105535"/>
        </a:xfrm>
        <a:prstGeom prst="rect">
          <a:avLst/>
        </a:prstGeom>
      </xdr:spPr>
    </xdr:pic>
    <xdr:clientData/>
  </xdr:twoCellAnchor>
  <xdr:twoCellAnchor>
    <xdr:from>
      <xdr:col>3</xdr:col>
      <xdr:colOff>301625</xdr:colOff>
      <xdr:row>12</xdr:row>
      <xdr:rowOff>210185</xdr:rowOff>
    </xdr:from>
    <xdr:to>
      <xdr:col>3</xdr:col>
      <xdr:colOff>1095375</xdr:colOff>
      <xdr:row>12</xdr:row>
      <xdr:rowOff>1315720</xdr:rowOff>
    </xdr:to>
    <xdr:pic>
      <xdr:nvPicPr>
        <xdr:cNvPr id="8" name="图片 7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11347450"/>
          <a:ext cx="793750" cy="1105535"/>
        </a:xfrm>
        <a:prstGeom prst="rect">
          <a:avLst/>
        </a:prstGeom>
      </xdr:spPr>
    </xdr:pic>
    <xdr:clientData/>
  </xdr:twoCellAnchor>
  <xdr:twoCellAnchor>
    <xdr:from>
      <xdr:col>3</xdr:col>
      <xdr:colOff>301625</xdr:colOff>
      <xdr:row>10</xdr:row>
      <xdr:rowOff>210185</xdr:rowOff>
    </xdr:from>
    <xdr:to>
      <xdr:col>3</xdr:col>
      <xdr:colOff>1095375</xdr:colOff>
      <xdr:row>10</xdr:row>
      <xdr:rowOff>1315720</xdr:rowOff>
    </xdr:to>
    <xdr:pic>
      <xdr:nvPicPr>
        <xdr:cNvPr id="9" name="图片 8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8375650"/>
          <a:ext cx="793750" cy="1105535"/>
        </a:xfrm>
        <a:prstGeom prst="rect">
          <a:avLst/>
        </a:prstGeom>
      </xdr:spPr>
    </xdr:pic>
    <xdr:clientData/>
  </xdr:twoCellAnchor>
  <xdr:twoCellAnchor>
    <xdr:from>
      <xdr:col>3</xdr:col>
      <xdr:colOff>301625</xdr:colOff>
      <xdr:row>10</xdr:row>
      <xdr:rowOff>210185</xdr:rowOff>
    </xdr:from>
    <xdr:to>
      <xdr:col>3</xdr:col>
      <xdr:colOff>1095375</xdr:colOff>
      <xdr:row>10</xdr:row>
      <xdr:rowOff>1315720</xdr:rowOff>
    </xdr:to>
    <xdr:pic>
      <xdr:nvPicPr>
        <xdr:cNvPr id="10" name="图片 9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8375650"/>
          <a:ext cx="793750" cy="1105535"/>
        </a:xfrm>
        <a:prstGeom prst="rect">
          <a:avLst/>
        </a:prstGeom>
      </xdr:spPr>
    </xdr:pic>
    <xdr:clientData/>
  </xdr:twoCellAnchor>
  <xdr:twoCellAnchor>
    <xdr:from>
      <xdr:col>3</xdr:col>
      <xdr:colOff>301625</xdr:colOff>
      <xdr:row>11</xdr:row>
      <xdr:rowOff>191135</xdr:rowOff>
    </xdr:from>
    <xdr:to>
      <xdr:col>3</xdr:col>
      <xdr:colOff>1095375</xdr:colOff>
      <xdr:row>11</xdr:row>
      <xdr:rowOff>1296670</xdr:rowOff>
    </xdr:to>
    <xdr:pic>
      <xdr:nvPicPr>
        <xdr:cNvPr id="11" name="图片 10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9842500"/>
          <a:ext cx="793750" cy="1105535"/>
        </a:xfrm>
        <a:prstGeom prst="rect">
          <a:avLst/>
        </a:prstGeom>
      </xdr:spPr>
    </xdr:pic>
    <xdr:clientData/>
  </xdr:twoCellAnchor>
  <xdr:twoCellAnchor>
    <xdr:from>
      <xdr:col>3</xdr:col>
      <xdr:colOff>301625</xdr:colOff>
      <xdr:row>5</xdr:row>
      <xdr:rowOff>210185</xdr:rowOff>
    </xdr:from>
    <xdr:to>
      <xdr:col>3</xdr:col>
      <xdr:colOff>1095375</xdr:colOff>
      <xdr:row>5</xdr:row>
      <xdr:rowOff>1315720</xdr:rowOff>
    </xdr:to>
    <xdr:pic>
      <xdr:nvPicPr>
        <xdr:cNvPr id="12" name="图片 11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2127250"/>
          <a:ext cx="793750" cy="1105535"/>
        </a:xfrm>
        <a:prstGeom prst="rect">
          <a:avLst/>
        </a:prstGeom>
      </xdr:spPr>
    </xdr:pic>
    <xdr:clientData/>
  </xdr:twoCellAnchor>
  <xdr:twoCellAnchor>
    <xdr:from>
      <xdr:col>3</xdr:col>
      <xdr:colOff>301625</xdr:colOff>
      <xdr:row>5</xdr:row>
      <xdr:rowOff>210185</xdr:rowOff>
    </xdr:from>
    <xdr:to>
      <xdr:col>3</xdr:col>
      <xdr:colOff>1095375</xdr:colOff>
      <xdr:row>5</xdr:row>
      <xdr:rowOff>1315720</xdr:rowOff>
    </xdr:to>
    <xdr:pic>
      <xdr:nvPicPr>
        <xdr:cNvPr id="13" name="图片 12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2127250"/>
          <a:ext cx="793750" cy="1105535"/>
        </a:xfrm>
        <a:prstGeom prst="rect">
          <a:avLst/>
        </a:prstGeom>
      </xdr:spPr>
    </xdr:pic>
    <xdr:clientData/>
  </xdr:twoCellAnchor>
  <xdr:twoCellAnchor>
    <xdr:from>
      <xdr:col>3</xdr:col>
      <xdr:colOff>301625</xdr:colOff>
      <xdr:row>5</xdr:row>
      <xdr:rowOff>210185</xdr:rowOff>
    </xdr:from>
    <xdr:to>
      <xdr:col>3</xdr:col>
      <xdr:colOff>1095375</xdr:colOff>
      <xdr:row>5</xdr:row>
      <xdr:rowOff>1315720</xdr:rowOff>
    </xdr:to>
    <xdr:pic>
      <xdr:nvPicPr>
        <xdr:cNvPr id="14" name="图片 13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2127250"/>
          <a:ext cx="793750" cy="1105535"/>
        </a:xfrm>
        <a:prstGeom prst="rect">
          <a:avLst/>
        </a:prstGeom>
      </xdr:spPr>
    </xdr:pic>
    <xdr:clientData/>
  </xdr:twoCellAnchor>
  <xdr:twoCellAnchor>
    <xdr:from>
      <xdr:col>3</xdr:col>
      <xdr:colOff>301625</xdr:colOff>
      <xdr:row>5</xdr:row>
      <xdr:rowOff>210185</xdr:rowOff>
    </xdr:from>
    <xdr:to>
      <xdr:col>3</xdr:col>
      <xdr:colOff>1095375</xdr:colOff>
      <xdr:row>5</xdr:row>
      <xdr:rowOff>1315720</xdr:rowOff>
    </xdr:to>
    <xdr:pic>
      <xdr:nvPicPr>
        <xdr:cNvPr id="15" name="图片 14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2127250"/>
          <a:ext cx="793750" cy="1105535"/>
        </a:xfrm>
        <a:prstGeom prst="rect">
          <a:avLst/>
        </a:prstGeom>
      </xdr:spPr>
    </xdr:pic>
    <xdr:clientData/>
  </xdr:twoCellAnchor>
  <xdr:twoCellAnchor>
    <xdr:from>
      <xdr:col>3</xdr:col>
      <xdr:colOff>301625</xdr:colOff>
      <xdr:row>7</xdr:row>
      <xdr:rowOff>210185</xdr:rowOff>
    </xdr:from>
    <xdr:to>
      <xdr:col>3</xdr:col>
      <xdr:colOff>1095375</xdr:colOff>
      <xdr:row>7</xdr:row>
      <xdr:rowOff>1315720</xdr:rowOff>
    </xdr:to>
    <xdr:pic>
      <xdr:nvPicPr>
        <xdr:cNvPr id="16" name="图片 15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5099050"/>
          <a:ext cx="793750" cy="1105535"/>
        </a:xfrm>
        <a:prstGeom prst="rect">
          <a:avLst/>
        </a:prstGeom>
      </xdr:spPr>
    </xdr:pic>
    <xdr:clientData/>
  </xdr:twoCellAnchor>
  <xdr:twoCellAnchor>
    <xdr:from>
      <xdr:col>3</xdr:col>
      <xdr:colOff>301625</xdr:colOff>
      <xdr:row>7</xdr:row>
      <xdr:rowOff>210185</xdr:rowOff>
    </xdr:from>
    <xdr:to>
      <xdr:col>3</xdr:col>
      <xdr:colOff>1095375</xdr:colOff>
      <xdr:row>7</xdr:row>
      <xdr:rowOff>1315720</xdr:rowOff>
    </xdr:to>
    <xdr:pic>
      <xdr:nvPicPr>
        <xdr:cNvPr id="17" name="图片 16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5099050"/>
          <a:ext cx="793750" cy="1105535"/>
        </a:xfrm>
        <a:prstGeom prst="rect">
          <a:avLst/>
        </a:prstGeom>
      </xdr:spPr>
    </xdr:pic>
    <xdr:clientData/>
  </xdr:twoCellAnchor>
  <xdr:twoCellAnchor>
    <xdr:from>
      <xdr:col>3</xdr:col>
      <xdr:colOff>301625</xdr:colOff>
      <xdr:row>7</xdr:row>
      <xdr:rowOff>210185</xdr:rowOff>
    </xdr:from>
    <xdr:to>
      <xdr:col>3</xdr:col>
      <xdr:colOff>1095375</xdr:colOff>
      <xdr:row>7</xdr:row>
      <xdr:rowOff>1315720</xdr:rowOff>
    </xdr:to>
    <xdr:pic>
      <xdr:nvPicPr>
        <xdr:cNvPr id="18" name="图片 17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5099050"/>
          <a:ext cx="793750" cy="1105535"/>
        </a:xfrm>
        <a:prstGeom prst="rect">
          <a:avLst/>
        </a:prstGeom>
      </xdr:spPr>
    </xdr:pic>
    <xdr:clientData/>
  </xdr:twoCellAnchor>
  <xdr:twoCellAnchor>
    <xdr:from>
      <xdr:col>3</xdr:col>
      <xdr:colOff>301625</xdr:colOff>
      <xdr:row>6</xdr:row>
      <xdr:rowOff>191135</xdr:rowOff>
    </xdr:from>
    <xdr:to>
      <xdr:col>3</xdr:col>
      <xdr:colOff>1095375</xdr:colOff>
      <xdr:row>6</xdr:row>
      <xdr:rowOff>1296670</xdr:rowOff>
    </xdr:to>
    <xdr:pic>
      <xdr:nvPicPr>
        <xdr:cNvPr id="21" name="图片 20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3594100"/>
          <a:ext cx="793750" cy="1105535"/>
        </a:xfrm>
        <a:prstGeom prst="rect">
          <a:avLst/>
        </a:prstGeom>
      </xdr:spPr>
    </xdr:pic>
    <xdr:clientData/>
  </xdr:twoCellAnchor>
  <xdr:twoCellAnchor editAs="oneCell">
    <xdr:from>
      <xdr:col>3</xdr:col>
      <xdr:colOff>247650</xdr:colOff>
      <xdr:row>13</xdr:row>
      <xdr:rowOff>323850</xdr:rowOff>
    </xdr:from>
    <xdr:to>
      <xdr:col>3</xdr:col>
      <xdr:colOff>1085215</xdr:colOff>
      <xdr:row>13</xdr:row>
      <xdr:rowOff>1381760</xdr:rowOff>
    </xdr:to>
    <xdr:pic>
      <xdr:nvPicPr>
        <xdr:cNvPr id="19" name="图片 18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3035300" y="12947015"/>
          <a:ext cx="837565" cy="10579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301625</xdr:colOff>
      <xdr:row>5</xdr:row>
      <xdr:rowOff>210185</xdr:rowOff>
    </xdr:from>
    <xdr:to>
      <xdr:col>3</xdr:col>
      <xdr:colOff>1095375</xdr:colOff>
      <xdr:row>5</xdr:row>
      <xdr:rowOff>1315720</xdr:rowOff>
    </xdr:to>
    <xdr:pic>
      <xdr:nvPicPr>
        <xdr:cNvPr id="2" name="图片 1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2127250"/>
          <a:ext cx="793750" cy="1105535"/>
        </a:xfrm>
        <a:prstGeom prst="rect">
          <a:avLst/>
        </a:prstGeom>
      </xdr:spPr>
    </xdr:pic>
    <xdr:clientData/>
  </xdr:twoCellAnchor>
  <xdr:twoCellAnchor>
    <xdr:from>
      <xdr:col>3</xdr:col>
      <xdr:colOff>301625</xdr:colOff>
      <xdr:row>5</xdr:row>
      <xdr:rowOff>210185</xdr:rowOff>
    </xdr:from>
    <xdr:to>
      <xdr:col>3</xdr:col>
      <xdr:colOff>1095375</xdr:colOff>
      <xdr:row>5</xdr:row>
      <xdr:rowOff>1315720</xdr:rowOff>
    </xdr:to>
    <xdr:pic>
      <xdr:nvPicPr>
        <xdr:cNvPr id="3" name="图片 2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2127250"/>
          <a:ext cx="793750" cy="1105535"/>
        </a:xfrm>
        <a:prstGeom prst="rect">
          <a:avLst/>
        </a:prstGeom>
      </xdr:spPr>
    </xdr:pic>
    <xdr:clientData/>
  </xdr:twoCellAnchor>
  <xdr:twoCellAnchor>
    <xdr:from>
      <xdr:col>3</xdr:col>
      <xdr:colOff>301625</xdr:colOff>
      <xdr:row>5</xdr:row>
      <xdr:rowOff>210185</xdr:rowOff>
    </xdr:from>
    <xdr:to>
      <xdr:col>3</xdr:col>
      <xdr:colOff>1095375</xdr:colOff>
      <xdr:row>5</xdr:row>
      <xdr:rowOff>1315720</xdr:rowOff>
    </xdr:to>
    <xdr:pic>
      <xdr:nvPicPr>
        <xdr:cNvPr id="4" name="图片 3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2127250"/>
          <a:ext cx="793750" cy="1105535"/>
        </a:xfrm>
        <a:prstGeom prst="rect">
          <a:avLst/>
        </a:prstGeom>
      </xdr:spPr>
    </xdr:pic>
    <xdr:clientData/>
  </xdr:twoCellAnchor>
  <xdr:twoCellAnchor>
    <xdr:from>
      <xdr:col>3</xdr:col>
      <xdr:colOff>301625</xdr:colOff>
      <xdr:row>5</xdr:row>
      <xdr:rowOff>210185</xdr:rowOff>
    </xdr:from>
    <xdr:to>
      <xdr:col>3</xdr:col>
      <xdr:colOff>1095375</xdr:colOff>
      <xdr:row>5</xdr:row>
      <xdr:rowOff>1315720</xdr:rowOff>
    </xdr:to>
    <xdr:pic>
      <xdr:nvPicPr>
        <xdr:cNvPr id="5" name="图片 4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2127250"/>
          <a:ext cx="793750" cy="1105535"/>
        </a:xfrm>
        <a:prstGeom prst="rect">
          <a:avLst/>
        </a:prstGeom>
      </xdr:spPr>
    </xdr:pic>
    <xdr:clientData/>
  </xdr:twoCellAnchor>
  <xdr:twoCellAnchor>
    <xdr:from>
      <xdr:col>3</xdr:col>
      <xdr:colOff>301625</xdr:colOff>
      <xdr:row>6</xdr:row>
      <xdr:rowOff>210185</xdr:rowOff>
    </xdr:from>
    <xdr:to>
      <xdr:col>3</xdr:col>
      <xdr:colOff>1095375</xdr:colOff>
      <xdr:row>6</xdr:row>
      <xdr:rowOff>1315720</xdr:rowOff>
    </xdr:to>
    <xdr:pic>
      <xdr:nvPicPr>
        <xdr:cNvPr id="9" name="图片 8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3613150"/>
          <a:ext cx="793750" cy="1105535"/>
        </a:xfrm>
        <a:prstGeom prst="rect">
          <a:avLst/>
        </a:prstGeom>
      </xdr:spPr>
    </xdr:pic>
    <xdr:clientData/>
  </xdr:twoCellAnchor>
  <xdr:twoCellAnchor>
    <xdr:from>
      <xdr:col>3</xdr:col>
      <xdr:colOff>301625</xdr:colOff>
      <xdr:row>6</xdr:row>
      <xdr:rowOff>210185</xdr:rowOff>
    </xdr:from>
    <xdr:to>
      <xdr:col>3</xdr:col>
      <xdr:colOff>1095375</xdr:colOff>
      <xdr:row>6</xdr:row>
      <xdr:rowOff>1315720</xdr:rowOff>
    </xdr:to>
    <xdr:pic>
      <xdr:nvPicPr>
        <xdr:cNvPr id="10" name="图片 9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3613150"/>
          <a:ext cx="793750" cy="1105535"/>
        </a:xfrm>
        <a:prstGeom prst="rect">
          <a:avLst/>
        </a:prstGeom>
      </xdr:spPr>
    </xdr:pic>
    <xdr:clientData/>
  </xdr:twoCellAnchor>
  <xdr:twoCellAnchor>
    <xdr:from>
      <xdr:col>3</xdr:col>
      <xdr:colOff>301625</xdr:colOff>
      <xdr:row>6</xdr:row>
      <xdr:rowOff>210185</xdr:rowOff>
    </xdr:from>
    <xdr:to>
      <xdr:col>3</xdr:col>
      <xdr:colOff>1095375</xdr:colOff>
      <xdr:row>6</xdr:row>
      <xdr:rowOff>1315720</xdr:rowOff>
    </xdr:to>
    <xdr:pic>
      <xdr:nvPicPr>
        <xdr:cNvPr id="11" name="图片 10" descr="jhk-1656920172020"/>
        <xdr:cNvPicPr>
          <a:picLocks noChangeAspect="1"/>
        </xdr:cNvPicPr>
      </xdr:nvPicPr>
      <xdr:blipFill>
        <a:blip r:embed="rId1" cstate="print"/>
        <a:srcRect l="45314" t="7164"/>
        <a:stretch>
          <a:fillRect/>
        </a:stretch>
      </xdr:blipFill>
      <xdr:spPr>
        <a:xfrm>
          <a:off x="3089275" y="3613150"/>
          <a:ext cx="793750" cy="1105535"/>
        </a:xfrm>
        <a:prstGeom prst="rect">
          <a:avLst/>
        </a:prstGeom>
      </xdr:spPr>
    </xdr:pic>
    <xdr:clientData/>
  </xdr:twoCellAnchor>
  <xdr:twoCellAnchor editAs="oneCell">
    <xdr:from>
      <xdr:col>3</xdr:col>
      <xdr:colOff>247650</xdr:colOff>
      <xdr:row>7</xdr:row>
      <xdr:rowOff>323850</xdr:rowOff>
    </xdr:from>
    <xdr:to>
      <xdr:col>3</xdr:col>
      <xdr:colOff>1085215</xdr:colOff>
      <xdr:row>7</xdr:row>
      <xdr:rowOff>1381760</xdr:rowOff>
    </xdr:to>
    <xdr:pic>
      <xdr:nvPicPr>
        <xdr:cNvPr id="17" name="图片 16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3035300" y="5212715"/>
          <a:ext cx="837565" cy="10579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H4"/>
  <sheetViews>
    <sheetView view="pageBreakPreview" zoomScale="115" zoomScaleNormal="100" workbookViewId="0">
      <selection activeCell="A4" sqref="A4:B4"/>
    </sheetView>
  </sheetViews>
  <sheetFormatPr defaultColWidth="9" defaultRowHeight="13.5" outlineLevelRow="3" outlineLevelCol="7"/>
  <cols>
    <col min="1" max="7" width="9" style="136"/>
    <col min="8" max="8" width="12.975" style="136" customWidth="1"/>
    <col min="9" max="16384" width="9" style="136"/>
  </cols>
  <sheetData>
    <row r="1" ht="120" customHeight="1" spans="1:8">
      <c r="A1" s="137"/>
      <c r="B1" s="137"/>
      <c r="C1" s="137"/>
      <c r="D1" s="137"/>
      <c r="E1" s="137"/>
      <c r="F1" s="137"/>
      <c r="G1" s="137"/>
      <c r="H1" s="137"/>
    </row>
    <row r="2" ht="104" customHeight="1" spans="1:8">
      <c r="A2" s="138" t="s">
        <v>0</v>
      </c>
      <c r="B2" s="138"/>
      <c r="C2" s="138"/>
      <c r="D2" s="138"/>
      <c r="E2" s="138"/>
      <c r="F2" s="138"/>
      <c r="G2" s="138"/>
      <c r="H2" s="138"/>
    </row>
    <row r="3" ht="60" customHeight="1" spans="1:8">
      <c r="A3" s="139" t="s">
        <v>1</v>
      </c>
      <c r="B3" s="140"/>
      <c r="C3" s="141"/>
      <c r="D3" s="141"/>
      <c r="E3" s="141"/>
      <c r="F3" s="141"/>
      <c r="G3" s="141"/>
      <c r="H3" s="141"/>
    </row>
    <row r="4" ht="120" customHeight="1" spans="1:8">
      <c r="A4" s="140"/>
      <c r="B4" s="140"/>
      <c r="C4" s="140"/>
      <c r="D4" s="142"/>
      <c r="E4" s="140"/>
      <c r="F4" s="142"/>
      <c r="G4" s="140"/>
      <c r="H4" s="140"/>
    </row>
  </sheetData>
  <mergeCells count="7">
    <mergeCell ref="A1:H1"/>
    <mergeCell ref="A2:H2"/>
    <mergeCell ref="A3:H3"/>
    <mergeCell ref="A4:B4"/>
    <mergeCell ref="C4:D4"/>
    <mergeCell ref="E4:F4"/>
    <mergeCell ref="G4:H4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scale="117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EDEDE8"/>
  </sheetPr>
  <dimension ref="A1:I9"/>
  <sheetViews>
    <sheetView tabSelected="1" view="pageBreakPreview" zoomScale="85" zoomScaleNormal="100" workbookViewId="0">
      <pane xSplit="3" topLeftCell="D1" activePane="topRight" state="frozen"/>
      <selection/>
      <selection pane="topRight" activeCell="G2" sqref="G2"/>
    </sheetView>
  </sheetViews>
  <sheetFormatPr defaultColWidth="9" defaultRowHeight="17.25"/>
  <cols>
    <col min="1" max="1" width="5.59166666666667" style="113" customWidth="1"/>
    <col min="2" max="2" width="6.66666666666667" style="114" customWidth="1"/>
    <col min="3" max="3" width="12.9166666666667" style="115" customWidth="1"/>
    <col min="4" max="4" width="7.64166666666667" style="111" customWidth="1"/>
    <col min="5" max="6" width="13.625" style="116" customWidth="1"/>
    <col min="7" max="7" width="13.625" style="117" customWidth="1"/>
    <col min="8" max="8" width="13.625" style="116" customWidth="1"/>
    <col min="9" max="9" width="21.3916666666667" style="111" customWidth="1"/>
    <col min="10" max="16384" width="9" style="111"/>
  </cols>
  <sheetData>
    <row r="1" ht="43" customHeight="1" spans="1:9">
      <c r="A1" s="118" t="s">
        <v>2</v>
      </c>
      <c r="B1" s="119"/>
      <c r="C1" s="119"/>
      <c r="D1" s="118"/>
      <c r="E1" s="120"/>
      <c r="F1" s="120"/>
      <c r="G1" s="121"/>
      <c r="H1" s="120"/>
      <c r="I1" s="118"/>
    </row>
    <row r="2" s="110" customFormat="1" ht="60" customHeight="1" outlineLevel="1" spans="1:9">
      <c r="A2" s="122" t="s">
        <v>3</v>
      </c>
      <c r="B2" s="122" t="s">
        <v>4</v>
      </c>
      <c r="C2" s="122" t="s">
        <v>5</v>
      </c>
      <c r="D2" s="122" t="s">
        <v>6</v>
      </c>
      <c r="E2" s="123" t="s">
        <v>7</v>
      </c>
      <c r="F2" s="123" t="s">
        <v>8</v>
      </c>
      <c r="G2" s="124" t="s">
        <v>9</v>
      </c>
      <c r="H2" s="123" t="s">
        <v>10</v>
      </c>
      <c r="I2" s="135"/>
    </row>
    <row r="3" s="111" customFormat="1" ht="27" customHeight="1" outlineLevel="1" spans="1:9">
      <c r="A3" s="125" t="s">
        <v>11</v>
      </c>
      <c r="B3" s="125" t="s">
        <v>12</v>
      </c>
      <c r="C3" s="126" t="s">
        <v>13</v>
      </c>
      <c r="D3" s="126">
        <f>'窗帘（公区）'!H16</f>
        <v>15</v>
      </c>
      <c r="E3" s="127">
        <v>32256.3129798535</v>
      </c>
      <c r="F3" s="127">
        <v>27800.0444544969</v>
      </c>
      <c r="G3" s="128">
        <v>0.138151825602011</v>
      </c>
      <c r="H3" s="127"/>
      <c r="I3" s="135"/>
    </row>
    <row r="4" s="112" customFormat="1" ht="27" customHeight="1" outlineLevel="1" spans="1:9">
      <c r="A4" s="129"/>
      <c r="B4" s="129"/>
      <c r="C4" s="126" t="s">
        <v>14</v>
      </c>
      <c r="D4" s="126">
        <f>'窗帘（A户型） '!I7</f>
        <v>170</v>
      </c>
      <c r="E4" s="127">
        <v>64840.905725</v>
      </c>
      <c r="F4" s="127">
        <v>64840.905725</v>
      </c>
      <c r="G4" s="128">
        <v>0</v>
      </c>
      <c r="H4" s="127"/>
      <c r="I4" s="135"/>
    </row>
    <row r="5" s="112" customFormat="1" ht="27" customHeight="1" outlineLevel="1" spans="1:9">
      <c r="A5" s="129"/>
      <c r="B5" s="129"/>
      <c r="C5" s="126" t="s">
        <v>15</v>
      </c>
      <c r="D5" s="126">
        <f>'窗帘（B户型）'!I13</f>
        <v>304</v>
      </c>
      <c r="E5" s="127">
        <v>140679.128863913</v>
      </c>
      <c r="F5" s="127">
        <v>136576.531818943</v>
      </c>
      <c r="G5" s="128">
        <v>0.0291627981926066</v>
      </c>
      <c r="H5" s="127"/>
      <c r="I5" s="135"/>
    </row>
    <row r="6" s="112" customFormat="1" ht="27" customHeight="1" outlineLevel="1" spans="1:9">
      <c r="A6" s="129"/>
      <c r="B6" s="129"/>
      <c r="C6" s="126" t="s">
        <v>16</v>
      </c>
      <c r="D6" s="126">
        <f>'窗帘（C户型）'!I15</f>
        <v>46</v>
      </c>
      <c r="E6" s="127">
        <v>26937.97553138</v>
      </c>
      <c r="F6" s="127">
        <v>26296.2623665124</v>
      </c>
      <c r="G6" s="128">
        <v>0.0238218779328859</v>
      </c>
      <c r="H6" s="127"/>
      <c r="I6" s="135"/>
    </row>
    <row r="7" s="110" customFormat="1" ht="27" customHeight="1" outlineLevel="1" spans="1:9">
      <c r="A7" s="129"/>
      <c r="B7" s="129"/>
      <c r="C7" s="126" t="s">
        <v>17</v>
      </c>
      <c r="D7" s="126">
        <f>无障碍间窗帘!I9</f>
        <v>3</v>
      </c>
      <c r="E7" s="127">
        <v>1835.49744283604</v>
      </c>
      <c r="F7" s="127">
        <v>1018.18270400682</v>
      </c>
      <c r="G7" s="128">
        <v>0.445282417591594</v>
      </c>
      <c r="H7" s="127"/>
      <c r="I7" s="135"/>
    </row>
    <row r="8" s="110" customFormat="1" ht="27" customHeight="1" outlineLevel="1" spans="1:9">
      <c r="A8" s="130" t="s">
        <v>18</v>
      </c>
      <c r="B8" s="130"/>
      <c r="C8" s="126"/>
      <c r="D8" s="126"/>
      <c r="E8" s="127">
        <v>266549.820542983</v>
      </c>
      <c r="F8" s="127">
        <v>256531.927068959</v>
      </c>
      <c r="G8" s="128">
        <v>0.0375835686312457</v>
      </c>
      <c r="H8" s="127">
        <v>10017.8934740234</v>
      </c>
      <c r="I8" s="135"/>
    </row>
    <row r="9" ht="45" customHeight="1" spans="1:8">
      <c r="A9" s="131"/>
      <c r="B9" s="131"/>
      <c r="C9" s="132"/>
      <c r="D9" s="132"/>
      <c r="E9" s="133"/>
      <c r="F9" s="133"/>
      <c r="G9" s="134"/>
      <c r="H9" s="133"/>
    </row>
  </sheetData>
  <mergeCells count="6">
    <mergeCell ref="A1:I1"/>
    <mergeCell ref="A8:B8"/>
    <mergeCell ref="A9:H9"/>
    <mergeCell ref="A3:A7"/>
    <mergeCell ref="B3:B7"/>
    <mergeCell ref="I2:I8"/>
  </mergeCells>
  <printOptions horizontalCentered="1"/>
  <pageMargins left="0.314583333333333" right="0.156944444444444" top="0.590551181102362" bottom="0.590551181102362" header="0.393700787401575" footer="0.393700787401575"/>
  <pageSetup paperSize="9" scale="6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tabColor indexed="42"/>
  </sheetPr>
  <dimension ref="A1:M17"/>
  <sheetViews>
    <sheetView view="pageBreakPreview" zoomScale="90" zoomScaleNormal="70" workbookViewId="0">
      <pane ySplit="4" topLeftCell="A7" activePane="bottomLeft" state="frozen"/>
      <selection/>
      <selection pane="bottomLeft" activeCell="I3" sqref="I3:I4"/>
    </sheetView>
  </sheetViews>
  <sheetFormatPr defaultColWidth="10.6333333333333" defaultRowHeight="14.25"/>
  <cols>
    <col min="1" max="1" width="7.68333333333333" style="31" customWidth="1"/>
    <col min="2" max="2" width="18.2666666666667" style="31" customWidth="1"/>
    <col min="3" max="3" width="10.6333333333333" style="31" customWidth="1"/>
    <col min="4" max="4" width="17.0166666666667" style="31" customWidth="1"/>
    <col min="5" max="5" width="10.6333333333333" style="31" customWidth="1"/>
    <col min="6" max="6" width="13.675" style="31" customWidth="1"/>
    <col min="7" max="8" width="5.28333333333333" style="31" customWidth="1"/>
    <col min="9" max="9" width="10.625" style="33" customWidth="1"/>
    <col min="10" max="10" width="10.625" style="34" customWidth="1"/>
    <col min="11" max="11" width="10.625" style="33" customWidth="1"/>
    <col min="12" max="12" width="10.625" style="35" customWidth="1"/>
    <col min="13" max="13" width="10.625" style="31" customWidth="1"/>
    <col min="14" max="16384" width="10.6333333333333" style="31"/>
  </cols>
  <sheetData>
    <row r="1" s="1" customFormat="1" ht="34" customHeight="1" spans="1:13">
      <c r="A1" s="86" t="s">
        <v>19</v>
      </c>
      <c r="B1" s="87"/>
      <c r="C1" s="87"/>
      <c r="D1" s="87"/>
      <c r="E1" s="87"/>
      <c r="F1" s="87"/>
      <c r="G1" s="87"/>
      <c r="H1" s="87"/>
      <c r="I1" s="101"/>
      <c r="J1" s="101"/>
      <c r="K1" s="101"/>
      <c r="L1" s="102"/>
      <c r="M1" s="87"/>
    </row>
    <row r="2" s="27" customFormat="1" ht="26" customHeight="1" spans="1:13">
      <c r="A2" s="67" t="s">
        <v>20</v>
      </c>
      <c r="B2" s="68"/>
      <c r="C2" s="68"/>
      <c r="D2" s="68"/>
      <c r="E2" s="68"/>
      <c r="F2" s="68"/>
      <c r="G2" s="68"/>
      <c r="H2" s="68"/>
      <c r="I2" s="73"/>
      <c r="J2" s="73"/>
      <c r="K2" s="73"/>
      <c r="L2" s="83"/>
      <c r="M2" s="68"/>
    </row>
    <row r="3" s="28" customFormat="1" ht="39.95" customHeight="1" spans="1:13">
      <c r="A3" s="69" t="s">
        <v>21</v>
      </c>
      <c r="B3" s="69" t="s">
        <v>22</v>
      </c>
      <c r="C3" s="69" t="s">
        <v>23</v>
      </c>
      <c r="D3" s="69" t="s">
        <v>24</v>
      </c>
      <c r="E3" s="69" t="s">
        <v>25</v>
      </c>
      <c r="F3" s="69" t="s">
        <v>26</v>
      </c>
      <c r="G3" s="69" t="s">
        <v>27</v>
      </c>
      <c r="H3" s="69" t="s">
        <v>6</v>
      </c>
      <c r="I3" s="103" t="s">
        <v>28</v>
      </c>
      <c r="J3" s="104" t="s">
        <v>29</v>
      </c>
      <c r="K3" s="105" t="s">
        <v>30</v>
      </c>
      <c r="L3" s="106" t="s">
        <v>9</v>
      </c>
      <c r="M3" s="104" t="s">
        <v>29</v>
      </c>
    </row>
    <row r="4" customFormat="1" ht="40" customHeight="1" spans="1:13">
      <c r="A4" s="70"/>
      <c r="B4" s="70"/>
      <c r="C4" s="70"/>
      <c r="D4" s="70"/>
      <c r="E4" s="70"/>
      <c r="F4" s="70"/>
      <c r="G4" s="70"/>
      <c r="H4" s="70"/>
      <c r="I4" s="103"/>
      <c r="J4" s="104"/>
      <c r="K4" s="105"/>
      <c r="L4" s="106"/>
      <c r="M4" s="104"/>
    </row>
    <row r="5" customFormat="1" ht="117" customHeight="1" spans="1:13">
      <c r="A5" s="88">
        <v>1</v>
      </c>
      <c r="B5" s="89" t="s">
        <v>31</v>
      </c>
      <c r="C5" s="89" t="s">
        <v>32</v>
      </c>
      <c r="D5" s="90"/>
      <c r="E5" s="45" t="s">
        <v>33</v>
      </c>
      <c r="F5" s="89" t="s">
        <v>34</v>
      </c>
      <c r="G5" s="88" t="s">
        <v>35</v>
      </c>
      <c r="H5" s="88">
        <v>1</v>
      </c>
      <c r="I5" s="107">
        <v>2972.19362637363</v>
      </c>
      <c r="J5" s="108">
        <v>2972.19362637363</v>
      </c>
      <c r="K5" s="107">
        <v>2678.41406175966</v>
      </c>
      <c r="L5" s="61">
        <f>(I5-K5)/I5</f>
        <v>0.098842673642501</v>
      </c>
      <c r="M5" s="108">
        <v>2678.41406175966</v>
      </c>
    </row>
    <row r="6" customFormat="1" ht="51" customHeight="1" spans="1:13">
      <c r="A6" s="88">
        <v>2</v>
      </c>
      <c r="B6" s="91"/>
      <c r="C6" s="91"/>
      <c r="D6" s="92"/>
      <c r="E6" s="45" t="s">
        <v>36</v>
      </c>
      <c r="F6" s="91"/>
      <c r="G6" s="88" t="s">
        <v>35</v>
      </c>
      <c r="H6" s="88">
        <v>1</v>
      </c>
      <c r="I6" s="107">
        <v>2270.42568681319</v>
      </c>
      <c r="J6" s="108">
        <v>2270.42568681319</v>
      </c>
      <c r="K6" s="107">
        <v>2077.85815642769</v>
      </c>
      <c r="L6" s="61">
        <f t="shared" ref="L6:L15" si="0">(I6-K6)/I6</f>
        <v>0.0848156059473549</v>
      </c>
      <c r="M6" s="108">
        <v>2077.85815642769</v>
      </c>
    </row>
    <row r="7" s="84" customFormat="1" ht="40" customHeight="1" spans="1:13">
      <c r="A7" s="88">
        <v>3</v>
      </c>
      <c r="B7" s="93" t="s">
        <v>37</v>
      </c>
      <c r="C7" s="93" t="s">
        <v>38</v>
      </c>
      <c r="D7" s="94"/>
      <c r="E7" s="88" t="s">
        <v>39</v>
      </c>
      <c r="F7" s="43" t="s">
        <v>40</v>
      </c>
      <c r="G7" s="43" t="s">
        <v>35</v>
      </c>
      <c r="H7" s="88">
        <v>1</v>
      </c>
      <c r="I7" s="107">
        <v>1951.92033333333</v>
      </c>
      <c r="J7" s="108">
        <v>1951.92033333333</v>
      </c>
      <c r="K7" s="107">
        <v>1669.836</v>
      </c>
      <c r="L7" s="61">
        <f t="shared" si="0"/>
        <v>0.144516314788119</v>
      </c>
      <c r="M7" s="108">
        <v>1669.836</v>
      </c>
    </row>
    <row r="8" s="84" customFormat="1" ht="40" customHeight="1" spans="1:13">
      <c r="A8" s="88">
        <v>4</v>
      </c>
      <c r="B8" s="95"/>
      <c r="C8" s="95"/>
      <c r="D8" s="96"/>
      <c r="E8" s="88" t="s">
        <v>39</v>
      </c>
      <c r="F8" s="43" t="s">
        <v>40</v>
      </c>
      <c r="G8" s="43" t="s">
        <v>35</v>
      </c>
      <c r="H8" s="43">
        <v>1</v>
      </c>
      <c r="I8" s="59">
        <v>1985.99</v>
      </c>
      <c r="J8" s="60">
        <v>1985.99</v>
      </c>
      <c r="K8" s="59">
        <v>1695.836</v>
      </c>
      <c r="L8" s="61">
        <f t="shared" si="0"/>
        <v>0.146100433536926</v>
      </c>
      <c r="M8" s="60">
        <v>1695.836</v>
      </c>
    </row>
    <row r="9" s="84" customFormat="1" ht="80" customHeight="1" spans="1:13">
      <c r="A9" s="88">
        <v>5</v>
      </c>
      <c r="B9" s="43" t="s">
        <v>41</v>
      </c>
      <c r="C9" s="43" t="s">
        <v>38</v>
      </c>
      <c r="D9" s="44"/>
      <c r="E9" s="45" t="s">
        <v>39</v>
      </c>
      <c r="F9" s="43" t="s">
        <v>40</v>
      </c>
      <c r="G9" s="43" t="s">
        <v>35</v>
      </c>
      <c r="H9" s="43">
        <v>4</v>
      </c>
      <c r="I9" s="59">
        <v>1942.65666666667</v>
      </c>
      <c r="J9" s="60">
        <v>7770.62666666667</v>
      </c>
      <c r="K9" s="59">
        <v>1669.836</v>
      </c>
      <c r="L9" s="61">
        <f t="shared" si="0"/>
        <v>0.140436893120591</v>
      </c>
      <c r="M9" s="60">
        <v>6679.344</v>
      </c>
    </row>
    <row r="10" customFormat="1" ht="80" customHeight="1" spans="1:13">
      <c r="A10" s="88">
        <v>6</v>
      </c>
      <c r="B10" s="43" t="s">
        <v>42</v>
      </c>
      <c r="C10" s="43" t="s">
        <v>38</v>
      </c>
      <c r="D10" s="44"/>
      <c r="E10" s="45" t="s">
        <v>43</v>
      </c>
      <c r="F10" s="43" t="s">
        <v>44</v>
      </c>
      <c r="G10" s="43" t="s">
        <v>35</v>
      </c>
      <c r="H10" s="43">
        <v>2</v>
      </c>
      <c r="I10" s="59">
        <v>3277.33333333333</v>
      </c>
      <c r="J10" s="60">
        <v>6554.66666666667</v>
      </c>
      <c r="K10" s="59">
        <v>2828.96191815477</v>
      </c>
      <c r="L10" s="61">
        <f t="shared" si="0"/>
        <v>0.1368098296924</v>
      </c>
      <c r="M10" s="60">
        <v>5657.92383630954</v>
      </c>
    </row>
    <row r="11" customFormat="1" ht="40" customHeight="1" spans="1:13">
      <c r="A11" s="88">
        <v>7</v>
      </c>
      <c r="B11" s="93" t="s">
        <v>45</v>
      </c>
      <c r="C11" s="93" t="s">
        <v>38</v>
      </c>
      <c r="D11" s="97"/>
      <c r="E11" s="45" t="s">
        <v>46</v>
      </c>
      <c r="F11" s="43" t="s">
        <v>40</v>
      </c>
      <c r="G11" s="43" t="s">
        <v>35</v>
      </c>
      <c r="H11" s="43">
        <v>1</v>
      </c>
      <c r="I11" s="59">
        <v>1492.49</v>
      </c>
      <c r="J11" s="60">
        <v>1492.49</v>
      </c>
      <c r="K11" s="59">
        <v>1274.36</v>
      </c>
      <c r="L11" s="61">
        <f t="shared" si="0"/>
        <v>0.146151733009936</v>
      </c>
      <c r="M11" s="60">
        <v>1274.36</v>
      </c>
    </row>
    <row r="12" customFormat="1" ht="40" customHeight="1" spans="1:13">
      <c r="A12" s="88">
        <v>8</v>
      </c>
      <c r="B12" s="98"/>
      <c r="C12" s="98"/>
      <c r="D12" s="97"/>
      <c r="E12" s="45" t="s">
        <v>47</v>
      </c>
      <c r="F12" s="43" t="s">
        <v>40</v>
      </c>
      <c r="G12" s="43" t="s">
        <v>35</v>
      </c>
      <c r="H12" s="43">
        <v>1</v>
      </c>
      <c r="I12" s="59">
        <v>2126.39333333333</v>
      </c>
      <c r="J12" s="60">
        <v>2126.39333333333</v>
      </c>
      <c r="K12" s="59">
        <v>1780.372</v>
      </c>
      <c r="L12" s="61">
        <f t="shared" si="0"/>
        <v>0.162726870851738</v>
      </c>
      <c r="M12" s="60">
        <v>1780.372</v>
      </c>
    </row>
    <row r="13" customFormat="1" ht="40" customHeight="1" spans="1:13">
      <c r="A13" s="88">
        <v>9</v>
      </c>
      <c r="B13" s="98"/>
      <c r="C13" s="98"/>
      <c r="D13" s="97"/>
      <c r="E13" s="45" t="s">
        <v>48</v>
      </c>
      <c r="F13" s="43" t="s">
        <v>40</v>
      </c>
      <c r="G13" s="43" t="s">
        <v>35</v>
      </c>
      <c r="H13" s="43">
        <v>1</v>
      </c>
      <c r="I13" s="59">
        <v>2928.49333333333</v>
      </c>
      <c r="J13" s="60">
        <v>2928.49333333333</v>
      </c>
      <c r="K13" s="59">
        <v>2444.588</v>
      </c>
      <c r="L13" s="61">
        <f t="shared" si="0"/>
        <v>0.165240373889644</v>
      </c>
      <c r="M13" s="60">
        <v>2444.588</v>
      </c>
    </row>
    <row r="14" customFormat="1" ht="40" customHeight="1" spans="1:13">
      <c r="A14" s="88">
        <v>10</v>
      </c>
      <c r="B14" s="95"/>
      <c r="C14" s="95"/>
      <c r="D14" s="97"/>
      <c r="E14" s="45" t="s">
        <v>49</v>
      </c>
      <c r="F14" s="43" t="s">
        <v>40</v>
      </c>
      <c r="G14" s="43" t="s">
        <v>35</v>
      </c>
      <c r="H14" s="43">
        <v>1</v>
      </c>
      <c r="I14" s="59">
        <v>870.256666666666</v>
      </c>
      <c r="J14" s="60">
        <v>870.256666666666</v>
      </c>
      <c r="K14" s="59">
        <v>718.8884</v>
      </c>
      <c r="L14" s="61">
        <f t="shared" si="0"/>
        <v>0.173935199194107</v>
      </c>
      <c r="M14" s="60">
        <v>718.8884</v>
      </c>
    </row>
    <row r="15" customFormat="1" ht="80" customHeight="1" spans="1:13">
      <c r="A15" s="88">
        <v>11</v>
      </c>
      <c r="B15" s="43" t="s">
        <v>50</v>
      </c>
      <c r="C15" s="43" t="s">
        <v>51</v>
      </c>
      <c r="D15" s="99"/>
      <c r="E15" s="45" t="s">
        <v>52</v>
      </c>
      <c r="F15" s="43" t="s">
        <v>40</v>
      </c>
      <c r="G15" s="43" t="s">
        <v>35</v>
      </c>
      <c r="H15" s="43">
        <v>1</v>
      </c>
      <c r="I15" s="59">
        <v>1332.85666666667</v>
      </c>
      <c r="J15" s="60">
        <v>1332.85666666667</v>
      </c>
      <c r="K15" s="59">
        <v>1122.624</v>
      </c>
      <c r="L15" s="61">
        <f t="shared" si="0"/>
        <v>0.157730888792745</v>
      </c>
      <c r="M15" s="60">
        <v>1122.624</v>
      </c>
    </row>
    <row r="16" s="85" customFormat="1" ht="30" customHeight="1" spans="1:13">
      <c r="A16" s="100" t="s">
        <v>53</v>
      </c>
      <c r="B16" s="100"/>
      <c r="C16" s="100"/>
      <c r="D16" s="100"/>
      <c r="E16" s="100"/>
      <c r="F16" s="100"/>
      <c r="G16" s="100"/>
      <c r="H16" s="62">
        <f>SUM(H5:H15)</f>
        <v>15</v>
      </c>
      <c r="I16" s="59"/>
      <c r="J16" s="59">
        <v>32256.3129798535</v>
      </c>
      <c r="K16" s="59"/>
      <c r="L16" s="109"/>
      <c r="M16" s="59">
        <v>27800.0444544969</v>
      </c>
    </row>
    <row r="17" ht="30" customHeight="1" spans="1:13">
      <c r="A17" s="48" t="s">
        <v>54</v>
      </c>
      <c r="B17" s="48"/>
      <c r="C17" s="48"/>
      <c r="D17" s="48"/>
      <c r="E17" s="48"/>
      <c r="F17" s="48"/>
      <c r="G17" s="48"/>
      <c r="H17" s="48"/>
      <c r="I17" s="64"/>
      <c r="J17" s="65"/>
      <c r="K17" s="64"/>
      <c r="L17" s="66"/>
      <c r="M17" s="48"/>
    </row>
  </sheetData>
  <mergeCells count="27">
    <mergeCell ref="A1:M1"/>
    <mergeCell ref="A2:M2"/>
    <mergeCell ref="A16:G16"/>
    <mergeCell ref="A17:M17"/>
    <mergeCell ref="A3:A4"/>
    <mergeCell ref="B3:B4"/>
    <mergeCell ref="B5:B6"/>
    <mergeCell ref="B7:B8"/>
    <mergeCell ref="B11:B14"/>
    <mergeCell ref="C3:C4"/>
    <mergeCell ref="C5:C6"/>
    <mergeCell ref="C7:C8"/>
    <mergeCell ref="C11:C14"/>
    <mergeCell ref="D3:D4"/>
    <mergeCell ref="D5:D6"/>
    <mergeCell ref="D7:D8"/>
    <mergeCell ref="D11:D14"/>
    <mergeCell ref="E3:E4"/>
    <mergeCell ref="F3:F4"/>
    <mergeCell ref="F5:F6"/>
    <mergeCell ref="G3:G4"/>
    <mergeCell ref="H3:H4"/>
    <mergeCell ref="I3:I4"/>
    <mergeCell ref="J3:J4"/>
    <mergeCell ref="K3:K4"/>
    <mergeCell ref="L3:L4"/>
    <mergeCell ref="M3:M4"/>
  </mergeCells>
  <printOptions horizontalCentered="1"/>
  <pageMargins left="0.354166666666667" right="0.275" top="0.590277777777778" bottom="0.590277777777778" header="0.393055555555556" footer="0.393055555555556"/>
  <pageSetup paperSize="9" scale="76" orientation="portrait" horizontalDpi="600"/>
  <headerFooter alignWithMargins="0">
    <oddFooter>&amp;C第 &amp;P 页，共 &amp;N 页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tabColor indexed="42"/>
  </sheetPr>
  <dimension ref="A1:N8"/>
  <sheetViews>
    <sheetView view="pageBreakPreview" zoomScale="85" zoomScaleNormal="70" workbookViewId="0">
      <pane ySplit="4" topLeftCell="A5" activePane="bottomLeft" state="frozen"/>
      <selection/>
      <selection pane="bottomLeft" activeCell="M5" sqref="M5"/>
    </sheetView>
  </sheetViews>
  <sheetFormatPr defaultColWidth="10.6333333333333" defaultRowHeight="14.25" outlineLevelRow="7"/>
  <cols>
    <col min="1" max="1" width="7.68333333333333" style="31" customWidth="1"/>
    <col min="2" max="2" width="18.2666666666667" style="31" customWidth="1"/>
    <col min="3" max="3" width="10.6333333333333" style="31" customWidth="1"/>
    <col min="4" max="4" width="17.0166666666667" style="31" customWidth="1"/>
    <col min="5" max="5" width="10.6333333333333" style="31" customWidth="1"/>
    <col min="6" max="6" width="24.225" style="31" customWidth="1"/>
    <col min="7" max="7" width="8.13333333333333" style="31" customWidth="1"/>
    <col min="8" max="8" width="8.13333333333333" style="31" hidden="1" customWidth="1"/>
    <col min="9" max="9" width="9.63333333333333" style="31" customWidth="1"/>
    <col min="10" max="10" width="10.625" style="33" customWidth="1"/>
    <col min="11" max="11" width="10.625" style="34" customWidth="1"/>
    <col min="12" max="12" width="10.625" style="33" customWidth="1"/>
    <col min="13" max="13" width="10.625" style="35" customWidth="1"/>
    <col min="14" max="14" width="10.625" style="34" customWidth="1"/>
    <col min="15" max="16384" width="10.6333333333333" style="31"/>
  </cols>
  <sheetData>
    <row r="1" s="1" customFormat="1" ht="30" customHeight="1" spans="1:14">
      <c r="A1" s="36" t="s">
        <v>55</v>
      </c>
      <c r="B1" s="37"/>
      <c r="C1" s="37"/>
      <c r="D1" s="37"/>
      <c r="E1" s="37"/>
      <c r="F1" s="37"/>
      <c r="G1" s="37"/>
      <c r="H1" s="37"/>
      <c r="I1" s="37"/>
      <c r="J1" s="49"/>
      <c r="K1" s="49"/>
      <c r="L1" s="49"/>
      <c r="M1" s="50"/>
      <c r="N1" s="49"/>
    </row>
    <row r="2" s="27" customFormat="1" ht="23" customHeight="1" spans="1:14">
      <c r="A2" s="67" t="s">
        <v>56</v>
      </c>
      <c r="B2" s="68"/>
      <c r="C2" s="68"/>
      <c r="D2" s="68"/>
      <c r="E2" s="68"/>
      <c r="F2" s="68"/>
      <c r="G2" s="68"/>
      <c r="H2" s="68"/>
      <c r="I2" s="68"/>
      <c r="J2" s="73"/>
      <c r="K2" s="73"/>
      <c r="L2" s="73"/>
      <c r="M2" s="83"/>
      <c r="N2" s="73"/>
    </row>
    <row r="3" s="28" customFormat="1" ht="40" customHeight="1" spans="1:14">
      <c r="A3" s="69" t="s">
        <v>21</v>
      </c>
      <c r="B3" s="69" t="s">
        <v>22</v>
      </c>
      <c r="C3" s="69" t="s">
        <v>23</v>
      </c>
      <c r="D3" s="69" t="s">
        <v>24</v>
      </c>
      <c r="E3" s="69" t="s">
        <v>25</v>
      </c>
      <c r="F3" s="69" t="s">
        <v>26</v>
      </c>
      <c r="G3" s="69" t="s">
        <v>27</v>
      </c>
      <c r="H3" s="40"/>
      <c r="I3" s="69" t="s">
        <v>6</v>
      </c>
      <c r="J3" s="53" t="s">
        <v>28</v>
      </c>
      <c r="K3" s="54" t="s">
        <v>29</v>
      </c>
      <c r="L3" s="55" t="s">
        <v>30</v>
      </c>
      <c r="M3" s="56" t="s">
        <v>9</v>
      </c>
      <c r="N3" s="54" t="s">
        <v>29</v>
      </c>
    </row>
    <row r="4" customFormat="1" ht="40" customHeight="1" spans="1:14">
      <c r="A4" s="70"/>
      <c r="B4" s="70"/>
      <c r="C4" s="70"/>
      <c r="D4" s="70"/>
      <c r="E4" s="70"/>
      <c r="F4" s="70"/>
      <c r="G4" s="70"/>
      <c r="H4" s="43"/>
      <c r="I4" s="70"/>
      <c r="J4" s="53"/>
      <c r="K4" s="54"/>
      <c r="L4" s="55"/>
      <c r="M4" s="56"/>
      <c r="N4" s="54"/>
    </row>
    <row r="5" ht="117" customHeight="1" spans="1:14">
      <c r="A5" s="43">
        <v>1</v>
      </c>
      <c r="B5" s="43" t="s">
        <v>57</v>
      </c>
      <c r="C5" s="43" t="s">
        <v>58</v>
      </c>
      <c r="D5" s="44"/>
      <c r="E5" s="45" t="s">
        <v>59</v>
      </c>
      <c r="F5" s="43" t="s">
        <v>60</v>
      </c>
      <c r="G5" s="43" t="s">
        <v>35</v>
      </c>
      <c r="H5" s="43">
        <v>1</v>
      </c>
      <c r="I5" s="43">
        <f>H5*85</f>
        <v>85</v>
      </c>
      <c r="J5" s="59">
        <v>437.88065</v>
      </c>
      <c r="K5" s="60">
        <v>37219.85525</v>
      </c>
      <c r="L5" s="59">
        <v>437.88065</v>
      </c>
      <c r="M5" s="61">
        <f>(J5-L5)/J5</f>
        <v>0</v>
      </c>
      <c r="N5" s="60">
        <v>37219.85525</v>
      </c>
    </row>
    <row r="6" customFormat="1" ht="117" customHeight="1" spans="1:14">
      <c r="A6" s="43">
        <v>2</v>
      </c>
      <c r="B6" s="43" t="s">
        <v>61</v>
      </c>
      <c r="C6" s="43" t="s">
        <v>58</v>
      </c>
      <c r="D6" s="44"/>
      <c r="E6" s="45" t="s">
        <v>62</v>
      </c>
      <c r="F6" s="43" t="s">
        <v>60</v>
      </c>
      <c r="G6" s="43" t="s">
        <v>35</v>
      </c>
      <c r="H6" s="43">
        <v>1</v>
      </c>
      <c r="I6" s="43">
        <f>H6*85</f>
        <v>85</v>
      </c>
      <c r="J6" s="59">
        <v>324.953535</v>
      </c>
      <c r="K6" s="60">
        <v>27621.050475</v>
      </c>
      <c r="L6" s="59">
        <v>324.953535</v>
      </c>
      <c r="M6" s="61">
        <f>(J6-L6)/J6</f>
        <v>0</v>
      </c>
      <c r="N6" s="60">
        <v>27621.050475</v>
      </c>
    </row>
    <row r="7" s="30" customFormat="1" ht="43" customHeight="1" spans="1:14">
      <c r="A7" s="46" t="s">
        <v>63</v>
      </c>
      <c r="B7" s="46"/>
      <c r="C7" s="46"/>
      <c r="D7" s="46"/>
      <c r="E7" s="46"/>
      <c r="F7" s="46"/>
      <c r="G7" s="46"/>
      <c r="H7" s="46"/>
      <c r="I7" s="62">
        <f>SUM(I5:I6)</f>
        <v>170</v>
      </c>
      <c r="J7" s="59"/>
      <c r="K7" s="59">
        <v>64840.905725</v>
      </c>
      <c r="L7" s="59"/>
      <c r="M7" s="63"/>
      <c r="N7" s="59">
        <v>64840.905725</v>
      </c>
    </row>
    <row r="8" ht="30" customHeight="1" spans="1:14">
      <c r="A8" s="48" t="s">
        <v>54</v>
      </c>
      <c r="B8" s="48"/>
      <c r="C8" s="48"/>
      <c r="D8" s="48"/>
      <c r="E8" s="48"/>
      <c r="F8" s="48"/>
      <c r="G8" s="48"/>
      <c r="H8" s="48"/>
      <c r="I8" s="48"/>
      <c r="J8" s="64"/>
      <c r="K8" s="65"/>
      <c r="L8" s="64"/>
      <c r="M8" s="66"/>
      <c r="N8" s="65"/>
    </row>
  </sheetData>
  <mergeCells count="17">
    <mergeCell ref="A1:N1"/>
    <mergeCell ref="A2:N2"/>
    <mergeCell ref="A7:G7"/>
    <mergeCell ref="A8:N8"/>
    <mergeCell ref="A3:A4"/>
    <mergeCell ref="B3:B4"/>
    <mergeCell ref="C3:C4"/>
    <mergeCell ref="D3:D4"/>
    <mergeCell ref="E3:E4"/>
    <mergeCell ref="F3:F4"/>
    <mergeCell ref="G3:G4"/>
    <mergeCell ref="I3:I4"/>
    <mergeCell ref="J3:J4"/>
    <mergeCell ref="K3:K4"/>
    <mergeCell ref="L3:L4"/>
    <mergeCell ref="M3:M4"/>
    <mergeCell ref="N3:N4"/>
  </mergeCells>
  <printOptions horizontalCentered="1"/>
  <pageMargins left="0.354166666666667" right="0.275" top="0.590277777777778" bottom="0.590277777777778" header="0.393055555555556" footer="0.393055555555556"/>
  <pageSetup paperSize="9" scale="58" orientation="portrait" horizontalDpi="600"/>
  <headerFooter alignWithMargins="0">
    <oddFooter>&amp;C第 &amp;P 页，共 &amp;N 页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tabColor indexed="42"/>
  </sheetPr>
  <dimension ref="A1:N14"/>
  <sheetViews>
    <sheetView view="pageBreakPreview" zoomScaleNormal="70" workbookViewId="0">
      <pane ySplit="4" topLeftCell="A5" activePane="bottomLeft" state="frozen"/>
      <selection/>
      <selection pane="bottomLeft" activeCell="M6" sqref="M6"/>
    </sheetView>
  </sheetViews>
  <sheetFormatPr defaultColWidth="10.6333333333333" defaultRowHeight="14.25"/>
  <cols>
    <col min="1" max="1" width="7.68333333333333" style="31" customWidth="1"/>
    <col min="2" max="2" width="18.2666666666667" style="31" customWidth="1"/>
    <col min="3" max="3" width="10.6333333333333" style="31" customWidth="1"/>
    <col min="4" max="4" width="17.0166666666667" style="31" customWidth="1"/>
    <col min="5" max="5" width="10.6333333333333" style="31" customWidth="1"/>
    <col min="6" max="6" width="22.7833333333333" style="32" customWidth="1"/>
    <col min="7" max="7" width="5.86666666666667" style="31" customWidth="1"/>
    <col min="8" max="8" width="4.26666666666667" style="31" hidden="1" customWidth="1"/>
    <col min="9" max="9" width="6.73333333333333" style="31" customWidth="1"/>
    <col min="10" max="10" width="10.625" style="33" customWidth="1"/>
    <col min="11" max="11" width="10.625" style="34" customWidth="1"/>
    <col min="12" max="12" width="10.625" style="33" customWidth="1"/>
    <col min="13" max="13" width="10.625" style="35" customWidth="1"/>
    <col min="14" max="14" width="10.625" style="34" customWidth="1"/>
    <col min="15" max="16384" width="10.6333333333333" style="31"/>
  </cols>
  <sheetData>
    <row r="1" s="1" customFormat="1" ht="36" customHeight="1" spans="1:14">
      <c r="A1" s="36" t="s">
        <v>64</v>
      </c>
      <c r="B1" s="37"/>
      <c r="C1" s="37"/>
      <c r="D1" s="37"/>
      <c r="E1" s="37"/>
      <c r="F1" s="37"/>
      <c r="G1" s="37"/>
      <c r="H1" s="37"/>
      <c r="I1" s="37"/>
      <c r="J1" s="49"/>
      <c r="K1" s="49"/>
      <c r="L1" s="49"/>
      <c r="M1" s="50"/>
      <c r="N1" s="49"/>
    </row>
    <row r="2" s="27" customFormat="1" ht="27" customHeight="1" spans="1:14">
      <c r="A2" s="38" t="s">
        <v>65</v>
      </c>
      <c r="B2" s="38"/>
      <c r="C2" s="38"/>
      <c r="D2" s="38"/>
      <c r="E2" s="38"/>
      <c r="F2" s="38"/>
      <c r="G2" s="38"/>
      <c r="H2" s="38"/>
      <c r="I2" s="38"/>
      <c r="J2" s="51"/>
      <c r="K2" s="51"/>
      <c r="L2" s="51"/>
      <c r="M2" s="52"/>
      <c r="N2" s="51"/>
    </row>
    <row r="3" s="28" customFormat="1" ht="39.95" customHeight="1" spans="1:14">
      <c r="A3" s="69" t="s">
        <v>21</v>
      </c>
      <c r="B3" s="69" t="s">
        <v>22</v>
      </c>
      <c r="C3" s="69" t="s">
        <v>23</v>
      </c>
      <c r="D3" s="69" t="s">
        <v>24</v>
      </c>
      <c r="E3" s="69" t="s">
        <v>25</v>
      </c>
      <c r="F3" s="69" t="s">
        <v>26</v>
      </c>
      <c r="G3" s="69" t="s">
        <v>27</v>
      </c>
      <c r="H3" s="40"/>
      <c r="I3" s="69" t="s">
        <v>6</v>
      </c>
      <c r="J3" s="53" t="s">
        <v>28</v>
      </c>
      <c r="K3" s="54" t="s">
        <v>29</v>
      </c>
      <c r="L3" s="55" t="s">
        <v>30</v>
      </c>
      <c r="M3" s="56" t="s">
        <v>9</v>
      </c>
      <c r="N3" s="54" t="s">
        <v>29</v>
      </c>
    </row>
    <row r="4" s="29" customFormat="1" ht="24" customHeight="1" spans="1:14">
      <c r="A4" s="70"/>
      <c r="B4" s="70"/>
      <c r="C4" s="70"/>
      <c r="D4" s="70"/>
      <c r="E4" s="70"/>
      <c r="F4" s="70"/>
      <c r="G4" s="70"/>
      <c r="H4" s="41"/>
      <c r="I4" s="70"/>
      <c r="J4" s="53"/>
      <c r="K4" s="54"/>
      <c r="L4" s="55"/>
      <c r="M4" s="56"/>
      <c r="N4" s="54"/>
    </row>
    <row r="5" s="29" customFormat="1" ht="24" customHeight="1" spans="1:14">
      <c r="A5" s="71" t="s">
        <v>66</v>
      </c>
      <c r="B5" s="72"/>
      <c r="C5" s="72"/>
      <c r="D5" s="72"/>
      <c r="E5" s="72"/>
      <c r="F5" s="72"/>
      <c r="G5" s="41"/>
      <c r="H5" s="41"/>
      <c r="I5" s="41"/>
      <c r="J5" s="57"/>
      <c r="K5" s="57"/>
      <c r="L5" s="57"/>
      <c r="M5" s="58"/>
      <c r="N5" s="57"/>
    </row>
    <row r="6" customFormat="1" ht="117" customHeight="1" spans="1:14">
      <c r="A6" s="43">
        <v>1</v>
      </c>
      <c r="B6" s="43" t="s">
        <v>67</v>
      </c>
      <c r="C6" s="43" t="s">
        <v>58</v>
      </c>
      <c r="D6" s="44"/>
      <c r="E6" s="45" t="s">
        <v>68</v>
      </c>
      <c r="F6" s="43" t="s">
        <v>60</v>
      </c>
      <c r="G6" s="43" t="s">
        <v>35</v>
      </c>
      <c r="H6" s="43">
        <v>1</v>
      </c>
      <c r="I6" s="43">
        <v>16</v>
      </c>
      <c r="J6" s="59">
        <v>475.957228260869</v>
      </c>
      <c r="K6" s="60">
        <v>7615.31565217391</v>
      </c>
      <c r="L6" s="59">
        <v>475.957228260869</v>
      </c>
      <c r="M6" s="61">
        <f>(J6-L6)/J6</f>
        <v>0</v>
      </c>
      <c r="N6" s="60">
        <v>7615.3156521739</v>
      </c>
    </row>
    <row r="7" customFormat="1" ht="117" customHeight="1" spans="1:14">
      <c r="A7" s="43">
        <v>2</v>
      </c>
      <c r="B7" s="43" t="s">
        <v>69</v>
      </c>
      <c r="C7" s="43" t="s">
        <v>58</v>
      </c>
      <c r="D7" s="44"/>
      <c r="E7" s="45" t="s">
        <v>70</v>
      </c>
      <c r="F7" s="43" t="s">
        <v>60</v>
      </c>
      <c r="G7" s="43" t="s">
        <v>35</v>
      </c>
      <c r="H7" s="43">
        <v>1</v>
      </c>
      <c r="I7" s="43">
        <v>16</v>
      </c>
      <c r="J7" s="59">
        <v>333.170059782609</v>
      </c>
      <c r="K7" s="60">
        <v>5330.72095652174</v>
      </c>
      <c r="L7" s="59">
        <v>333.170059782609</v>
      </c>
      <c r="M7" s="61">
        <f t="shared" ref="M7:M12" si="0">(J7-L7)/J7</f>
        <v>0</v>
      </c>
      <c r="N7" s="60">
        <v>5330.72095652174</v>
      </c>
    </row>
    <row r="8" s="29" customFormat="1" ht="24" customHeight="1" spans="1:14">
      <c r="A8" s="71" t="s">
        <v>71</v>
      </c>
      <c r="B8" s="72"/>
      <c r="C8" s="72"/>
      <c r="D8" s="72"/>
      <c r="E8" s="72"/>
      <c r="F8" s="72"/>
      <c r="G8" s="41"/>
      <c r="H8" s="41"/>
      <c r="I8" s="41"/>
      <c r="J8" s="57"/>
      <c r="K8" s="57"/>
      <c r="L8" s="57"/>
      <c r="M8" s="57"/>
      <c r="N8" s="57"/>
    </row>
    <row r="9" customFormat="1" ht="117" customHeight="1" spans="1:14">
      <c r="A9" s="43">
        <v>1</v>
      </c>
      <c r="B9" s="43" t="s">
        <v>72</v>
      </c>
      <c r="C9" s="43" t="s">
        <v>58</v>
      </c>
      <c r="D9" s="44"/>
      <c r="E9" s="45" t="s">
        <v>73</v>
      </c>
      <c r="F9" s="43" t="s">
        <v>60</v>
      </c>
      <c r="G9" s="43" t="s">
        <v>35</v>
      </c>
      <c r="H9" s="43">
        <v>1</v>
      </c>
      <c r="I9" s="43">
        <v>68</v>
      </c>
      <c r="J9" s="59">
        <v>440.185285</v>
      </c>
      <c r="K9" s="60">
        <v>29932.59938</v>
      </c>
      <c r="L9" s="59">
        <v>440.185285</v>
      </c>
      <c r="M9" s="61">
        <f t="shared" si="0"/>
        <v>0</v>
      </c>
      <c r="N9" s="60">
        <v>29932.59938</v>
      </c>
    </row>
    <row r="10" customFormat="1" ht="117" customHeight="1" spans="1:14">
      <c r="A10" s="43">
        <v>2</v>
      </c>
      <c r="B10" s="43" t="s">
        <v>74</v>
      </c>
      <c r="C10" s="43" t="s">
        <v>58</v>
      </c>
      <c r="D10" s="44"/>
      <c r="E10" s="45" t="s">
        <v>75</v>
      </c>
      <c r="F10" s="43" t="s">
        <v>60</v>
      </c>
      <c r="G10" s="43" t="s">
        <v>35</v>
      </c>
      <c r="H10" s="43">
        <v>1</v>
      </c>
      <c r="I10" s="43">
        <f t="shared" ref="I10:I12" si="1">H10*68</f>
        <v>68</v>
      </c>
      <c r="J10" s="59">
        <v>304.21182</v>
      </c>
      <c r="K10" s="60">
        <v>20686.40376</v>
      </c>
      <c r="L10" s="59">
        <v>304.21182</v>
      </c>
      <c r="M10" s="61">
        <f t="shared" si="0"/>
        <v>0</v>
      </c>
      <c r="N10" s="60">
        <v>20686.40376</v>
      </c>
    </row>
    <row r="11" customFormat="1" ht="117" customHeight="1" spans="1:14">
      <c r="A11" s="43">
        <v>3</v>
      </c>
      <c r="B11" s="43" t="s">
        <v>76</v>
      </c>
      <c r="C11" s="43" t="s">
        <v>58</v>
      </c>
      <c r="D11" s="44"/>
      <c r="E11" s="45" t="s">
        <v>77</v>
      </c>
      <c r="F11" s="43" t="s">
        <v>60</v>
      </c>
      <c r="G11" s="43" t="s">
        <v>35</v>
      </c>
      <c r="H11" s="43">
        <v>1</v>
      </c>
      <c r="I11" s="43">
        <f t="shared" si="1"/>
        <v>68</v>
      </c>
      <c r="J11" s="59">
        <v>777.062801086957</v>
      </c>
      <c r="K11" s="60">
        <v>52840.2704739131</v>
      </c>
      <c r="L11" s="59">
        <v>777.062801086957</v>
      </c>
      <c r="M11" s="61">
        <f t="shared" si="0"/>
        <v>0</v>
      </c>
      <c r="N11" s="60">
        <v>52840.2704739131</v>
      </c>
    </row>
    <row r="12" customFormat="1" ht="117" customHeight="1" spans="1:14">
      <c r="A12" s="43">
        <v>4</v>
      </c>
      <c r="B12" s="43" t="s">
        <v>78</v>
      </c>
      <c r="C12" s="43" t="s">
        <v>79</v>
      </c>
      <c r="D12" s="44"/>
      <c r="E12" s="45" t="s">
        <v>80</v>
      </c>
      <c r="F12" s="43" t="s">
        <v>81</v>
      </c>
      <c r="G12" s="43" t="s">
        <v>35</v>
      </c>
      <c r="H12" s="43">
        <v>1</v>
      </c>
      <c r="I12" s="43">
        <f t="shared" si="1"/>
        <v>68</v>
      </c>
      <c r="J12" s="59">
        <v>356.967921195652</v>
      </c>
      <c r="K12" s="60">
        <v>24273.8186413043</v>
      </c>
      <c r="L12" s="59">
        <v>296.635611710792</v>
      </c>
      <c r="M12" s="61">
        <f t="shared" si="0"/>
        <v>0.169013252739291</v>
      </c>
      <c r="N12" s="60">
        <v>20171.2215963339</v>
      </c>
    </row>
    <row r="13" s="30" customFormat="1" ht="43" customHeight="1" spans="1:14">
      <c r="A13" s="46" t="s">
        <v>82</v>
      </c>
      <c r="B13" s="46"/>
      <c r="C13" s="46"/>
      <c r="D13" s="46"/>
      <c r="E13" s="46"/>
      <c r="F13" s="47"/>
      <c r="G13" s="46"/>
      <c r="H13" s="46"/>
      <c r="I13" s="62">
        <f>SUM(I6:I12)</f>
        <v>304</v>
      </c>
      <c r="J13" s="59"/>
      <c r="K13" s="59">
        <v>140679.128863913</v>
      </c>
      <c r="L13" s="59"/>
      <c r="M13" s="63"/>
      <c r="N13" s="59">
        <v>136576.531818943</v>
      </c>
    </row>
    <row r="14" ht="30" customHeight="1" spans="1:14">
      <c r="A14" s="79" t="s">
        <v>54</v>
      </c>
      <c r="B14" s="79"/>
      <c r="C14" s="79"/>
      <c r="D14" s="79"/>
      <c r="E14" s="79"/>
      <c r="F14" s="79"/>
      <c r="G14" s="79"/>
      <c r="H14" s="79"/>
      <c r="I14" s="79"/>
      <c r="J14" s="80"/>
      <c r="K14" s="81"/>
      <c r="L14" s="80"/>
      <c r="M14" s="82"/>
      <c r="N14" s="81"/>
    </row>
  </sheetData>
  <mergeCells count="19">
    <mergeCell ref="A1:N1"/>
    <mergeCell ref="A2:N2"/>
    <mergeCell ref="A5:F5"/>
    <mergeCell ref="A8:F8"/>
    <mergeCell ref="A13:G13"/>
    <mergeCell ref="A14:N14"/>
    <mergeCell ref="A3:A4"/>
    <mergeCell ref="B3:B4"/>
    <mergeCell ref="C3:C4"/>
    <mergeCell ref="D3:D4"/>
    <mergeCell ref="E3:E4"/>
    <mergeCell ref="F3:F4"/>
    <mergeCell ref="G3:G4"/>
    <mergeCell ref="I3:I4"/>
    <mergeCell ref="J3:J4"/>
    <mergeCell ref="K3:K4"/>
    <mergeCell ref="L3:L4"/>
    <mergeCell ref="M3:M4"/>
    <mergeCell ref="N3:N4"/>
  </mergeCells>
  <printOptions horizontalCentered="1"/>
  <pageMargins left="0.354166666666667" right="0.275" top="0.590277777777778" bottom="0.590277777777778" header="0.393055555555556" footer="0.393055555555556"/>
  <pageSetup paperSize="9" scale="70" orientation="portrait" horizontalDpi="600"/>
  <headerFooter alignWithMargins="0">
    <oddFooter>&amp;C第 &amp;P 页，共 &amp;N 页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8">
    <tabColor indexed="42"/>
  </sheetPr>
  <dimension ref="A1:P16"/>
  <sheetViews>
    <sheetView view="pageBreakPreview" zoomScale="85" zoomScaleNormal="70" workbookViewId="0">
      <pane ySplit="4" topLeftCell="A5" activePane="bottomLeft" state="frozen"/>
      <selection/>
      <selection pane="bottomLeft" activeCell="M6" sqref="M6"/>
    </sheetView>
  </sheetViews>
  <sheetFormatPr defaultColWidth="10.6333333333333" defaultRowHeight="14.25"/>
  <cols>
    <col min="1" max="1" width="7.68333333333333" style="31" customWidth="1"/>
    <col min="2" max="2" width="18.2666666666667" style="31" customWidth="1"/>
    <col min="3" max="3" width="10.6333333333333" style="31" customWidth="1"/>
    <col min="4" max="4" width="17.0166666666667" style="31" customWidth="1"/>
    <col min="5" max="5" width="10.6333333333333" style="31" customWidth="1"/>
    <col min="6" max="6" width="22.7833333333333" style="32" customWidth="1"/>
    <col min="7" max="7" width="5.86666666666667" style="31" customWidth="1"/>
    <col min="8" max="8" width="4.26666666666667" style="31" hidden="1" customWidth="1"/>
    <col min="9" max="9" width="6.73333333333333" style="31" customWidth="1"/>
    <col min="10" max="10" width="10.625" style="33" customWidth="1"/>
    <col min="11" max="11" width="10.625" style="34" customWidth="1"/>
    <col min="12" max="12" width="10.625" style="33" customWidth="1"/>
    <col min="13" max="14" width="10.625" style="34" customWidth="1"/>
    <col min="15" max="16" width="6.73333333333333" style="31" hidden="1" customWidth="1"/>
    <col min="17" max="16384" width="10.6333333333333" style="31"/>
  </cols>
  <sheetData>
    <row r="1" s="1" customFormat="1" ht="36" customHeight="1" spans="1:16">
      <c r="A1" s="36" t="s">
        <v>83</v>
      </c>
      <c r="B1" s="37"/>
      <c r="C1" s="37"/>
      <c r="D1" s="37"/>
      <c r="E1" s="37"/>
      <c r="F1" s="37"/>
      <c r="G1" s="37"/>
      <c r="H1" s="37"/>
      <c r="I1" s="37"/>
      <c r="J1" s="49"/>
      <c r="K1" s="49"/>
      <c r="L1" s="49"/>
      <c r="M1" s="49"/>
      <c r="N1" s="49"/>
      <c r="O1" s="37"/>
      <c r="P1" s="37"/>
    </row>
    <row r="2" s="27" customFormat="1" ht="27" customHeight="1" spans="1:16">
      <c r="A2" s="67" t="s">
        <v>84</v>
      </c>
      <c r="B2" s="68"/>
      <c r="C2" s="68"/>
      <c r="D2" s="68"/>
      <c r="E2" s="68"/>
      <c r="F2" s="68"/>
      <c r="G2" s="68"/>
      <c r="H2" s="68"/>
      <c r="I2" s="68"/>
      <c r="J2" s="73"/>
      <c r="K2" s="73"/>
      <c r="L2" s="73"/>
      <c r="M2" s="73"/>
      <c r="N2" s="73"/>
      <c r="O2" s="68"/>
      <c r="P2" s="68"/>
    </row>
    <row r="3" s="28" customFormat="1" ht="39.95" customHeight="1" spans="1:16">
      <c r="A3" s="69" t="s">
        <v>21</v>
      </c>
      <c r="B3" s="69" t="s">
        <v>22</v>
      </c>
      <c r="C3" s="69" t="s">
        <v>23</v>
      </c>
      <c r="D3" s="69" t="s">
        <v>24</v>
      </c>
      <c r="E3" s="69" t="s">
        <v>25</v>
      </c>
      <c r="F3" s="69" t="s">
        <v>26</v>
      </c>
      <c r="G3" s="69" t="s">
        <v>27</v>
      </c>
      <c r="H3" s="40"/>
      <c r="I3" s="69" t="s">
        <v>6</v>
      </c>
      <c r="J3" s="53" t="s">
        <v>28</v>
      </c>
      <c r="K3" s="54" t="s">
        <v>29</v>
      </c>
      <c r="L3" s="55" t="s">
        <v>30</v>
      </c>
      <c r="M3" s="74" t="s">
        <v>9</v>
      </c>
      <c r="N3" s="54" t="s">
        <v>29</v>
      </c>
      <c r="O3" s="75" t="s">
        <v>85</v>
      </c>
      <c r="P3" s="76"/>
    </row>
    <row r="4" s="29" customFormat="1" ht="24" customHeight="1" spans="1:16">
      <c r="A4" s="70"/>
      <c r="B4" s="70"/>
      <c r="C4" s="70"/>
      <c r="D4" s="70"/>
      <c r="E4" s="70"/>
      <c r="F4" s="70"/>
      <c r="G4" s="70"/>
      <c r="H4" s="41"/>
      <c r="I4" s="70"/>
      <c r="J4" s="53"/>
      <c r="K4" s="54"/>
      <c r="L4" s="55"/>
      <c r="M4" s="74"/>
      <c r="N4" s="54"/>
      <c r="O4" s="39" t="s">
        <v>86</v>
      </c>
      <c r="P4" s="39" t="s">
        <v>87</v>
      </c>
    </row>
    <row r="5" s="29" customFormat="1" ht="24" customHeight="1" spans="1:16">
      <c r="A5" s="71" t="s">
        <v>88</v>
      </c>
      <c r="B5" s="72"/>
      <c r="C5" s="72"/>
      <c r="D5" s="72"/>
      <c r="E5" s="72"/>
      <c r="F5" s="72"/>
      <c r="G5" s="41"/>
      <c r="H5" s="41"/>
      <c r="I5" s="41"/>
      <c r="J5" s="57"/>
      <c r="K5" s="57"/>
      <c r="L5" s="57"/>
      <c r="M5" s="57"/>
      <c r="N5" s="57"/>
      <c r="O5" s="41"/>
      <c r="P5" s="41"/>
    </row>
    <row r="6" customFormat="1" ht="117" customHeight="1" spans="1:16">
      <c r="A6" s="43">
        <v>1</v>
      </c>
      <c r="B6" s="43" t="s">
        <v>89</v>
      </c>
      <c r="C6" s="43" t="s">
        <v>58</v>
      </c>
      <c r="D6" s="44"/>
      <c r="E6" s="45" t="s">
        <v>90</v>
      </c>
      <c r="F6" s="43" t="s">
        <v>60</v>
      </c>
      <c r="G6" s="43" t="s">
        <v>35</v>
      </c>
      <c r="H6" s="43">
        <v>1</v>
      </c>
      <c r="I6" s="43">
        <f>H6*2</f>
        <v>2</v>
      </c>
      <c r="J6" s="59">
        <v>832.925149456522</v>
      </c>
      <c r="K6" s="60">
        <v>1665.85029891304</v>
      </c>
      <c r="L6" s="59">
        <v>832.925149456522</v>
      </c>
      <c r="M6" s="77">
        <f>(J6-L6)/J6</f>
        <v>0</v>
      </c>
      <c r="N6" s="60">
        <v>1665.85029891304</v>
      </c>
      <c r="O6" s="43"/>
      <c r="P6" s="43"/>
    </row>
    <row r="7" customFormat="1" ht="117" customHeight="1" spans="1:16">
      <c r="A7" s="43">
        <v>2</v>
      </c>
      <c r="B7" s="43" t="s">
        <v>91</v>
      </c>
      <c r="C7" s="43" t="s">
        <v>58</v>
      </c>
      <c r="D7" s="44"/>
      <c r="E7" s="45" t="s">
        <v>68</v>
      </c>
      <c r="F7" s="43" t="s">
        <v>60</v>
      </c>
      <c r="G7" s="43" t="s">
        <v>35</v>
      </c>
      <c r="H7" s="43">
        <v>1</v>
      </c>
      <c r="I7" s="43">
        <f>H7*2</f>
        <v>2</v>
      </c>
      <c r="J7" s="59">
        <v>475.957228260869</v>
      </c>
      <c r="K7" s="60">
        <v>951.914456521739</v>
      </c>
      <c r="L7" s="59">
        <v>475.957228260869</v>
      </c>
      <c r="M7" s="77">
        <f t="shared" ref="M7:M14" si="0">(J7-L7)/J7</f>
        <v>0</v>
      </c>
      <c r="N7" s="60">
        <v>951.914456521738</v>
      </c>
      <c r="O7" s="43"/>
      <c r="P7" s="43"/>
    </row>
    <row r="8" customFormat="1" ht="117" customHeight="1" spans="1:16">
      <c r="A8" s="43">
        <v>3</v>
      </c>
      <c r="B8" s="43" t="s">
        <v>92</v>
      </c>
      <c r="C8" s="43" t="s">
        <v>58</v>
      </c>
      <c r="D8" s="44"/>
      <c r="E8" s="45" t="s">
        <v>93</v>
      </c>
      <c r="F8" s="43" t="s">
        <v>60</v>
      </c>
      <c r="G8" s="43" t="s">
        <v>35</v>
      </c>
      <c r="H8" s="43">
        <v>1</v>
      </c>
      <c r="I8" s="43">
        <f>H8*2</f>
        <v>2</v>
      </c>
      <c r="J8" s="59">
        <v>357</v>
      </c>
      <c r="K8" s="60">
        <v>714</v>
      </c>
      <c r="L8" s="59">
        <v>357</v>
      </c>
      <c r="M8" s="77">
        <f t="shared" si="0"/>
        <v>0</v>
      </c>
      <c r="N8" s="60">
        <v>714</v>
      </c>
      <c r="O8" s="43"/>
      <c r="P8" s="43"/>
    </row>
    <row r="9" s="29" customFormat="1" ht="24" customHeight="1" spans="1:16">
      <c r="A9" s="71" t="s">
        <v>94</v>
      </c>
      <c r="B9" s="72"/>
      <c r="C9" s="72"/>
      <c r="D9" s="72"/>
      <c r="E9" s="72"/>
      <c r="F9" s="72"/>
      <c r="G9" s="41"/>
      <c r="H9" s="41"/>
      <c r="I9" s="41"/>
      <c r="J9" s="57"/>
      <c r="K9" s="57"/>
      <c r="L9" s="57"/>
      <c r="M9" s="57"/>
      <c r="N9" s="57"/>
      <c r="O9" s="41"/>
      <c r="P9" s="41"/>
    </row>
    <row r="10" customFormat="1" ht="117" customHeight="1" spans="1:16">
      <c r="A10" s="43">
        <v>1</v>
      </c>
      <c r="B10" s="43" t="s">
        <v>95</v>
      </c>
      <c r="C10" s="43" t="s">
        <v>58</v>
      </c>
      <c r="D10" s="44"/>
      <c r="E10" s="45" t="s">
        <v>90</v>
      </c>
      <c r="F10" s="43" t="s">
        <v>60</v>
      </c>
      <c r="G10" s="43" t="s">
        <v>35</v>
      </c>
      <c r="H10" s="43">
        <v>1</v>
      </c>
      <c r="I10" s="43">
        <f>H10*8</f>
        <v>8</v>
      </c>
      <c r="J10" s="59">
        <v>832.925149456522</v>
      </c>
      <c r="K10" s="60">
        <v>6663.40119565217</v>
      </c>
      <c r="L10" s="59">
        <v>832.925149456522</v>
      </c>
      <c r="M10" s="77">
        <f t="shared" si="0"/>
        <v>0</v>
      </c>
      <c r="N10" s="60">
        <v>6663.40119565218</v>
      </c>
      <c r="O10" s="43"/>
      <c r="P10" s="43"/>
    </row>
    <row r="11" customFormat="1" ht="117" customHeight="1" spans="1:16">
      <c r="A11" s="43">
        <v>2</v>
      </c>
      <c r="B11" s="43" t="s">
        <v>96</v>
      </c>
      <c r="C11" s="43" t="s">
        <v>58</v>
      </c>
      <c r="D11" s="44"/>
      <c r="E11" s="45" t="s">
        <v>93</v>
      </c>
      <c r="F11" s="43" t="s">
        <v>60</v>
      </c>
      <c r="G11" s="43" t="s">
        <v>35</v>
      </c>
      <c r="H11" s="43">
        <v>1</v>
      </c>
      <c r="I11" s="43">
        <f>H11*8</f>
        <v>8</v>
      </c>
      <c r="J11" s="59">
        <v>356.967921195652</v>
      </c>
      <c r="K11" s="60">
        <v>2855.74336956522</v>
      </c>
      <c r="L11" s="59">
        <v>356.967921195652</v>
      </c>
      <c r="M11" s="77">
        <f t="shared" si="0"/>
        <v>0</v>
      </c>
      <c r="N11" s="60">
        <v>2855.74336956522</v>
      </c>
      <c r="O11" s="43"/>
      <c r="P11" s="43"/>
    </row>
    <row r="12" customFormat="1" ht="117" customHeight="1" spans="1:16">
      <c r="A12" s="43">
        <v>3</v>
      </c>
      <c r="B12" s="43" t="s">
        <v>97</v>
      </c>
      <c r="C12" s="43" t="s">
        <v>58</v>
      </c>
      <c r="D12" s="44"/>
      <c r="E12" s="45" t="s">
        <v>68</v>
      </c>
      <c r="F12" s="43" t="s">
        <v>60</v>
      </c>
      <c r="G12" s="43" t="s">
        <v>35</v>
      </c>
      <c r="H12" s="43">
        <v>1</v>
      </c>
      <c r="I12" s="43">
        <f>H12*8</f>
        <v>8</v>
      </c>
      <c r="J12" s="59">
        <v>475.957228260869</v>
      </c>
      <c r="K12" s="60">
        <v>3807.65782608696</v>
      </c>
      <c r="L12" s="59">
        <v>475.957228260869</v>
      </c>
      <c r="M12" s="77">
        <f t="shared" si="0"/>
        <v>0</v>
      </c>
      <c r="N12" s="60">
        <v>3807.65782608695</v>
      </c>
      <c r="O12" s="43"/>
      <c r="P12" s="43"/>
    </row>
    <row r="13" customFormat="1" ht="117" customHeight="1" spans="1:16">
      <c r="A13" s="43">
        <v>4</v>
      </c>
      <c r="B13" s="43" t="s">
        <v>98</v>
      </c>
      <c r="C13" s="43" t="s">
        <v>58</v>
      </c>
      <c r="D13" s="44"/>
      <c r="E13" s="45" t="s">
        <v>99</v>
      </c>
      <c r="F13" s="43" t="s">
        <v>60</v>
      </c>
      <c r="G13" s="43" t="s">
        <v>35</v>
      </c>
      <c r="H13" s="43">
        <v>1</v>
      </c>
      <c r="I13" s="43">
        <f>H13*8</f>
        <v>8</v>
      </c>
      <c r="J13" s="59">
        <v>908.076290760869</v>
      </c>
      <c r="K13" s="60">
        <v>7264.61032608696</v>
      </c>
      <c r="L13" s="59">
        <v>908.076290760869</v>
      </c>
      <c r="M13" s="77">
        <f t="shared" si="0"/>
        <v>0</v>
      </c>
      <c r="N13" s="60">
        <v>7264.61032608695</v>
      </c>
      <c r="O13" s="43"/>
      <c r="P13" s="43"/>
    </row>
    <row r="14" customFormat="1" ht="117" customHeight="1" spans="1:16">
      <c r="A14" s="43">
        <v>5</v>
      </c>
      <c r="B14" s="43" t="s">
        <v>100</v>
      </c>
      <c r="C14" s="43" t="s">
        <v>79</v>
      </c>
      <c r="D14" s="44"/>
      <c r="E14" s="45" t="s">
        <v>80</v>
      </c>
      <c r="F14" s="43" t="s">
        <v>81</v>
      </c>
      <c r="G14" s="43" t="s">
        <v>35</v>
      </c>
      <c r="H14" s="43">
        <v>1</v>
      </c>
      <c r="I14" s="43">
        <v>8</v>
      </c>
      <c r="J14" s="59">
        <v>376.849757319245</v>
      </c>
      <c r="K14" s="60">
        <v>3014.79805855396</v>
      </c>
      <c r="L14" s="59">
        <v>296.635611710792</v>
      </c>
      <c r="M14" s="77">
        <f t="shared" si="0"/>
        <v>0.212854444113388</v>
      </c>
      <c r="N14" s="60">
        <v>2373.08489368634</v>
      </c>
      <c r="O14" s="43"/>
      <c r="P14" s="43"/>
    </row>
    <row r="15" s="30" customFormat="1" ht="43" customHeight="1" spans="1:16">
      <c r="A15" s="46" t="s">
        <v>101</v>
      </c>
      <c r="B15" s="46"/>
      <c r="C15" s="46"/>
      <c r="D15" s="46"/>
      <c r="E15" s="46"/>
      <c r="F15" s="47"/>
      <c r="G15" s="46"/>
      <c r="H15" s="46"/>
      <c r="I15" s="62">
        <f>SUM(I6:I14)</f>
        <v>46</v>
      </c>
      <c r="J15" s="59"/>
      <c r="K15" s="59">
        <v>26937.97553138</v>
      </c>
      <c r="L15" s="59"/>
      <c r="M15" s="78"/>
      <c r="N15" s="59">
        <v>26296.2623665124</v>
      </c>
      <c r="O15" s="62"/>
      <c r="P15" s="62"/>
    </row>
    <row r="16" ht="30" customHeight="1" spans="1:16">
      <c r="A16" s="48" t="s">
        <v>54</v>
      </c>
      <c r="B16" s="48"/>
      <c r="C16" s="48"/>
      <c r="D16" s="48"/>
      <c r="E16" s="48"/>
      <c r="F16" s="48"/>
      <c r="G16" s="48"/>
      <c r="H16" s="48"/>
      <c r="I16" s="48"/>
      <c r="J16" s="64"/>
      <c r="K16" s="65"/>
      <c r="L16" s="64"/>
      <c r="M16" s="65"/>
      <c r="N16" s="65"/>
      <c r="O16" s="48"/>
      <c r="P16" s="48"/>
    </row>
  </sheetData>
  <mergeCells count="20">
    <mergeCell ref="A1:P1"/>
    <mergeCell ref="A2:P2"/>
    <mergeCell ref="O3:P3"/>
    <mergeCell ref="A5:F5"/>
    <mergeCell ref="A9:F9"/>
    <mergeCell ref="A15:G15"/>
    <mergeCell ref="A16:P16"/>
    <mergeCell ref="A3:A4"/>
    <mergeCell ref="B3:B4"/>
    <mergeCell ref="C3:C4"/>
    <mergeCell ref="D3:D4"/>
    <mergeCell ref="E3:E4"/>
    <mergeCell ref="F3:F4"/>
    <mergeCell ref="G3:G4"/>
    <mergeCell ref="I3:I4"/>
    <mergeCell ref="J3:J4"/>
    <mergeCell ref="K3:K4"/>
    <mergeCell ref="L3:L4"/>
    <mergeCell ref="M3:M4"/>
    <mergeCell ref="N3:N4"/>
  </mergeCells>
  <printOptions horizontalCentered="1"/>
  <pageMargins left="0.354166666666667" right="0.275" top="0.590277777777778" bottom="0.590277777777778" header="0.393055555555556" footer="0.393055555555556"/>
  <pageSetup paperSize="9" scale="70" orientation="portrait" horizontalDpi="600"/>
  <headerFooter alignWithMargins="0">
    <oddFooter>&amp;C第 &amp;P 页，共 &amp;N 页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2"/>
  <dimension ref="A1:N10"/>
  <sheetViews>
    <sheetView zoomScale="85" zoomScaleNormal="85" workbookViewId="0">
      <pane ySplit="4" topLeftCell="A5" activePane="bottomLeft" state="frozen"/>
      <selection/>
      <selection pane="bottomLeft" activeCell="F8" sqref="F8"/>
    </sheetView>
  </sheetViews>
  <sheetFormatPr defaultColWidth="10.6333333333333" defaultRowHeight="14.25"/>
  <cols>
    <col min="1" max="1" width="7.68333333333333" style="31" customWidth="1"/>
    <col min="2" max="2" width="18.2666666666667" style="31" customWidth="1"/>
    <col min="3" max="3" width="10.6333333333333" style="31" customWidth="1"/>
    <col min="4" max="4" width="17.0166666666667" style="31" customWidth="1"/>
    <col min="5" max="5" width="10.6333333333333" style="31" customWidth="1"/>
    <col min="6" max="6" width="22.7833333333333" style="32" customWidth="1"/>
    <col min="7" max="7" width="5.86666666666667" style="31" customWidth="1"/>
    <col min="8" max="8" width="4.26666666666667" style="31" hidden="1" customWidth="1"/>
    <col min="9" max="9" width="6.73333333333333" style="31" customWidth="1"/>
    <col min="10" max="10" width="10.625" style="33" customWidth="1"/>
    <col min="11" max="11" width="10.625" style="34" customWidth="1"/>
    <col min="12" max="12" width="10.625" style="33" customWidth="1"/>
    <col min="13" max="13" width="10.625" style="35" customWidth="1"/>
    <col min="14" max="14" width="10.625" style="34" customWidth="1"/>
    <col min="15" max="16384" width="10.6333333333333" style="31"/>
  </cols>
  <sheetData>
    <row r="1" s="1" customFormat="1" ht="36" customHeight="1" spans="1:14">
      <c r="A1" s="36" t="s">
        <v>102</v>
      </c>
      <c r="B1" s="37"/>
      <c r="C1" s="37"/>
      <c r="D1" s="37"/>
      <c r="E1" s="37"/>
      <c r="F1" s="37"/>
      <c r="G1" s="37"/>
      <c r="H1" s="37"/>
      <c r="I1" s="37"/>
      <c r="J1" s="49"/>
      <c r="K1" s="49"/>
      <c r="L1" s="49"/>
      <c r="M1" s="50"/>
      <c r="N1" s="49"/>
    </row>
    <row r="2" s="27" customFormat="1" ht="27" customHeight="1" spans="1:14">
      <c r="A2" s="38" t="s">
        <v>103</v>
      </c>
      <c r="B2" s="38"/>
      <c r="C2" s="38"/>
      <c r="D2" s="38"/>
      <c r="E2" s="38"/>
      <c r="F2" s="38"/>
      <c r="G2" s="38"/>
      <c r="H2" s="38"/>
      <c r="I2" s="38"/>
      <c r="J2" s="51"/>
      <c r="K2" s="51"/>
      <c r="L2" s="51"/>
      <c r="M2" s="52"/>
      <c r="N2" s="51"/>
    </row>
    <row r="3" s="28" customFormat="1" ht="39.95" customHeight="1" spans="1:14">
      <c r="A3" s="39" t="s">
        <v>21</v>
      </c>
      <c r="B3" s="39" t="s">
        <v>22</v>
      </c>
      <c r="C3" s="39" t="s">
        <v>23</v>
      </c>
      <c r="D3" s="39" t="s">
        <v>24</v>
      </c>
      <c r="E3" s="39" t="s">
        <v>25</v>
      </c>
      <c r="F3" s="39" t="s">
        <v>26</v>
      </c>
      <c r="G3" s="39" t="s">
        <v>27</v>
      </c>
      <c r="H3" s="40"/>
      <c r="I3" s="39" t="s">
        <v>6</v>
      </c>
      <c r="J3" s="53" t="s">
        <v>28</v>
      </c>
      <c r="K3" s="54" t="s">
        <v>29</v>
      </c>
      <c r="L3" s="55" t="s">
        <v>30</v>
      </c>
      <c r="M3" s="56" t="s">
        <v>9</v>
      </c>
      <c r="N3" s="54" t="s">
        <v>29</v>
      </c>
    </row>
    <row r="4" s="29" customFormat="1" ht="24" customHeight="1" spans="1:14">
      <c r="A4" s="39"/>
      <c r="B4" s="39"/>
      <c r="C4" s="39"/>
      <c r="D4" s="39"/>
      <c r="E4" s="39"/>
      <c r="F4" s="39"/>
      <c r="G4" s="39"/>
      <c r="H4" s="41"/>
      <c r="I4" s="39"/>
      <c r="J4" s="53"/>
      <c r="K4" s="54"/>
      <c r="L4" s="55"/>
      <c r="M4" s="56"/>
      <c r="N4" s="54"/>
    </row>
    <row r="5" s="29" customFormat="1" ht="24" customHeight="1" spans="1:14">
      <c r="A5" s="42" t="s">
        <v>104</v>
      </c>
      <c r="B5" s="42"/>
      <c r="C5" s="42"/>
      <c r="D5" s="42"/>
      <c r="E5" s="42"/>
      <c r="F5" s="42"/>
      <c r="G5" s="41"/>
      <c r="H5" s="41"/>
      <c r="I5" s="41"/>
      <c r="J5" s="57"/>
      <c r="K5" s="57"/>
      <c r="L5" s="57"/>
      <c r="M5" s="58"/>
      <c r="N5" s="57"/>
    </row>
    <row r="6" customFormat="1" ht="117" customHeight="1" spans="1:14">
      <c r="A6" s="43">
        <v>1</v>
      </c>
      <c r="B6" s="43" t="s">
        <v>105</v>
      </c>
      <c r="C6" s="43" t="s">
        <v>58</v>
      </c>
      <c r="D6" s="44"/>
      <c r="E6" s="45" t="s">
        <v>68</v>
      </c>
      <c r="F6" s="43" t="s">
        <v>60</v>
      </c>
      <c r="G6" s="43" t="s">
        <v>35</v>
      </c>
      <c r="H6" s="43">
        <v>1</v>
      </c>
      <c r="I6" s="43">
        <v>1</v>
      </c>
      <c r="J6" s="59">
        <v>880.994910246943</v>
      </c>
      <c r="K6" s="60">
        <v>880.994910246943</v>
      </c>
      <c r="L6" s="59">
        <v>475.957228260869</v>
      </c>
      <c r="M6" s="61">
        <f>(J6-L6)/J6</f>
        <v>0.459750308741899</v>
      </c>
      <c r="N6" s="60">
        <v>475.957228260869</v>
      </c>
    </row>
    <row r="7" customFormat="1" ht="117" customHeight="1" spans="1:14">
      <c r="A7" s="43">
        <v>2</v>
      </c>
      <c r="B7" s="43" t="s">
        <v>106</v>
      </c>
      <c r="C7" s="43" t="s">
        <v>58</v>
      </c>
      <c r="D7" s="44"/>
      <c r="E7" s="45" t="s">
        <v>70</v>
      </c>
      <c r="F7" s="43" t="s">
        <v>60</v>
      </c>
      <c r="G7" s="43" t="s">
        <v>35</v>
      </c>
      <c r="H7" s="43">
        <v>1</v>
      </c>
      <c r="I7" s="43">
        <v>1</v>
      </c>
      <c r="J7" s="59">
        <v>674.047897612015</v>
      </c>
      <c r="K7" s="60">
        <v>674.047897612015</v>
      </c>
      <c r="L7" s="59">
        <v>333.170059782609</v>
      </c>
      <c r="M7" s="61">
        <f>(J7-L7)/J7</f>
        <v>0.505717529921912</v>
      </c>
      <c r="N7" s="60">
        <v>333.170059782609</v>
      </c>
    </row>
    <row r="8" customFormat="1" ht="117" customHeight="1" spans="1:14">
      <c r="A8" s="43">
        <v>3</v>
      </c>
      <c r="B8" s="43" t="s">
        <v>106</v>
      </c>
      <c r="C8" s="43" t="s">
        <v>79</v>
      </c>
      <c r="D8" s="44"/>
      <c r="E8" s="45" t="s">
        <v>107</v>
      </c>
      <c r="F8" s="43" t="s">
        <v>81</v>
      </c>
      <c r="G8" s="43" t="s">
        <v>35</v>
      </c>
      <c r="H8" s="43">
        <v>1</v>
      </c>
      <c r="I8" s="43">
        <v>1</v>
      </c>
      <c r="J8" s="59">
        <v>280.454634977087</v>
      </c>
      <c r="K8" s="60">
        <v>280.454634977087</v>
      </c>
      <c r="L8" s="59">
        <v>209.055415963339</v>
      </c>
      <c r="M8" s="61">
        <f>(J8-L8)/J8</f>
        <v>0.254583843906097</v>
      </c>
      <c r="N8" s="60">
        <v>209.055415963339</v>
      </c>
    </row>
    <row r="9" s="30" customFormat="1" ht="43" customHeight="1" spans="1:14">
      <c r="A9" s="46" t="s">
        <v>82</v>
      </c>
      <c r="B9" s="46"/>
      <c r="C9" s="46"/>
      <c r="D9" s="46"/>
      <c r="E9" s="46"/>
      <c r="F9" s="47"/>
      <c r="G9" s="46"/>
      <c r="H9" s="46"/>
      <c r="I9" s="62">
        <f>SUM(I6:I8)</f>
        <v>3</v>
      </c>
      <c r="J9" s="59"/>
      <c r="K9" s="59">
        <v>1835.49744283604</v>
      </c>
      <c r="L9" s="59"/>
      <c r="M9" s="63"/>
      <c r="N9" s="59">
        <v>1018.18270400682</v>
      </c>
    </row>
    <row r="10" s="31" customFormat="1" ht="30" customHeight="1" spans="1:14">
      <c r="A10" s="48" t="s">
        <v>54</v>
      </c>
      <c r="B10" s="48"/>
      <c r="C10" s="48"/>
      <c r="D10" s="48"/>
      <c r="E10" s="48"/>
      <c r="F10" s="48"/>
      <c r="G10" s="48"/>
      <c r="H10" s="48"/>
      <c r="I10" s="48"/>
      <c r="J10" s="64"/>
      <c r="K10" s="65"/>
      <c r="L10" s="64"/>
      <c r="M10" s="66"/>
      <c r="N10" s="65"/>
    </row>
  </sheetData>
  <mergeCells count="18">
    <mergeCell ref="A1:N1"/>
    <mergeCell ref="A2:N2"/>
    <mergeCell ref="A5:F5"/>
    <mergeCell ref="A9:G9"/>
    <mergeCell ref="A10:N10"/>
    <mergeCell ref="A3:A4"/>
    <mergeCell ref="B3:B4"/>
    <mergeCell ref="C3:C4"/>
    <mergeCell ref="D3:D4"/>
    <mergeCell ref="E3:E4"/>
    <mergeCell ref="F3:F4"/>
    <mergeCell ref="G3:G4"/>
    <mergeCell ref="I3:I4"/>
    <mergeCell ref="J3:J4"/>
    <mergeCell ref="K3:K4"/>
    <mergeCell ref="L3:L4"/>
    <mergeCell ref="M3:M4"/>
    <mergeCell ref="N3:N4"/>
  </mergeCells>
  <pageMargins left="0.75" right="0.75" top="1" bottom="1" header="0.5" footer="0.5"/>
  <headerFooter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125"/>
  <dimension ref="A1:L58"/>
  <sheetViews>
    <sheetView topLeftCell="A42" workbookViewId="0">
      <selection activeCell="A18" sqref="A18:L36"/>
    </sheetView>
  </sheetViews>
  <sheetFormatPr defaultColWidth="9" defaultRowHeight="17.25"/>
  <cols>
    <col min="1" max="1" width="4" style="6" customWidth="1"/>
    <col min="2" max="2" width="7.88333333333333" style="6" customWidth="1"/>
    <col min="3" max="3" width="8.13333333333333" style="6" customWidth="1"/>
    <col min="4" max="4" width="15.3833333333333" style="6" customWidth="1"/>
    <col min="5" max="5" width="9.5" style="6" customWidth="1"/>
    <col min="6" max="6" width="7.38333333333333" style="6" customWidth="1"/>
    <col min="7" max="7" width="6.38333333333333" style="6" customWidth="1"/>
    <col min="8" max="8" width="4.13333333333333" style="6" customWidth="1"/>
    <col min="9" max="9" width="5.88333333333333" style="6" customWidth="1"/>
    <col min="10" max="11" width="5.63333333333333" style="6" customWidth="1"/>
    <col min="12" max="12" width="12.1333333333333" style="6" customWidth="1"/>
    <col min="13" max="16384" width="9" style="6"/>
  </cols>
  <sheetData>
    <row r="1" s="1" customFormat="1" ht="20.1" customHeight="1" spans="1:12">
      <c r="A1" s="7" t="s">
        <v>108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="2" customFormat="1" ht="20.1" customHeight="1" spans="1:12">
      <c r="A2" s="8" t="s">
        <v>109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="2" customFormat="1" ht="20.1" customHeight="1" spans="1:12">
      <c r="A3" s="7" t="s">
        <v>110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="3" customFormat="1" ht="20.1" customHeight="1" spans="1:12">
      <c r="A4" s="8" t="s">
        <v>111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="3" customFormat="1" ht="20.1" customHeight="1" spans="1:12">
      <c r="A5" s="7" t="s">
        <v>112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</row>
    <row r="6" s="4" customFormat="1" ht="20.1" customHeight="1" spans="1:12">
      <c r="A6" s="8" t="s">
        <v>113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="4" customFormat="1" ht="20.1" customHeight="1" spans="1:12">
      <c r="A7" s="7" t="s">
        <v>114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</row>
    <row r="8" s="4" customFormat="1" ht="20.1" customHeight="1" spans="1:12">
      <c r="A8" s="8" t="s">
        <v>115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</row>
    <row r="9" s="4" customFormat="1" ht="20.1" customHeight="1" spans="1:12">
      <c r="A9" s="7" t="s">
        <v>116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</row>
    <row r="10" s="4" customFormat="1" ht="20.1" customHeight="1" spans="1:12">
      <c r="A10" s="8" t="s">
        <v>117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</row>
    <row r="11" s="4" customFormat="1" ht="9" customHeight="1" spans="1:1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</row>
    <row r="12" s="4" customFormat="1" ht="69.95" customHeight="1" spans="1:1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</row>
    <row r="13" s="4" customFormat="1" ht="69.95" customHeight="1" spans="1:12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</row>
    <row r="14" s="4" customFormat="1" ht="69.95" customHeight="1" spans="1:1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</row>
    <row r="15" ht="20.1" customHeight="1" spans="1:12">
      <c r="A15" s="11" t="s">
        <v>118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</row>
    <row r="16" ht="20.1" customHeight="1" spans="1:12">
      <c r="A16" s="11" t="s">
        <v>119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</row>
    <row r="17" ht="20.1" customHeight="1" spans="1:12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</row>
    <row r="18" s="5" customFormat="1" ht="16.5" spans="1:12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</row>
    <row r="19" s="5" customFormat="1" ht="16.5" spans="1:1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</row>
    <row r="20" s="5" customFormat="1" ht="16.5" spans="1:12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</row>
    <row r="21" s="5" customFormat="1" ht="16.5" spans="1:12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</row>
    <row r="22" s="5" customFormat="1" ht="16.5" spans="1:12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</row>
    <row r="23" s="5" customFormat="1" ht="16.5" spans="1:12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="5" customFormat="1" ht="16.5" spans="1:12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s="5" customFormat="1" ht="16.5" spans="1:12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</row>
    <row r="26" s="5" customFormat="1" ht="16.5" spans="1:12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="5" customFormat="1" ht="16.5" spans="1:1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</row>
    <row r="28" s="5" customFormat="1" ht="16.5" spans="1:12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</row>
    <row r="29" s="5" customFormat="1" ht="16.5" spans="1:12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</row>
    <row r="30" s="5" customFormat="1" ht="16.5" spans="1:12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="5" customFormat="1" ht="16.5" spans="1:12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</row>
    <row r="32" s="5" customFormat="1" ht="16.5" spans="1:12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="5" customFormat="1" ht="16.5" spans="1:12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</row>
    <row r="34" s="5" customFormat="1" ht="16.5" spans="1:12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</row>
    <row r="35" s="5" customFormat="1" ht="9" customHeight="1" spans="1:12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</row>
    <row r="36" ht="18.95" customHeight="1" spans="1:12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</row>
    <row r="37" ht="30" customHeight="1" spans="1:12">
      <c r="A37" s="13" t="s">
        <v>120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</row>
    <row r="38" ht="30" customHeight="1" spans="1:12">
      <c r="A38" s="14" t="s">
        <v>121</v>
      </c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26"/>
    </row>
    <row r="39" ht="30" customHeight="1" spans="1:12">
      <c r="A39" s="16" t="s">
        <v>122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</row>
    <row r="40" ht="30" customHeight="1" spans="1:12">
      <c r="A40" s="17" t="s">
        <v>3</v>
      </c>
      <c r="B40" s="17"/>
      <c r="C40" s="17" t="s">
        <v>123</v>
      </c>
      <c r="D40" s="18"/>
      <c r="E40" s="17" t="s">
        <v>6</v>
      </c>
      <c r="F40" s="18"/>
      <c r="G40" s="17" t="s">
        <v>124</v>
      </c>
      <c r="H40" s="17"/>
      <c r="I40" s="17"/>
      <c r="J40" s="17" t="s">
        <v>125</v>
      </c>
      <c r="K40" s="17"/>
      <c r="L40" s="17"/>
    </row>
    <row r="41" ht="39.95" customHeight="1" spans="1:12">
      <c r="A41" s="19">
        <v>1</v>
      </c>
      <c r="B41" s="19"/>
      <c r="C41" s="19" t="s">
        <v>126</v>
      </c>
      <c r="D41" s="20"/>
      <c r="E41" s="19" t="e">
        <f>#REF!</f>
        <v>#REF!</v>
      </c>
      <c r="F41" s="20"/>
      <c r="G41" s="19"/>
      <c r="H41" s="19"/>
      <c r="I41" s="19"/>
      <c r="J41" s="19"/>
      <c r="K41" s="19"/>
      <c r="L41" s="19"/>
    </row>
    <row r="42" ht="39.95" customHeight="1" spans="1:12">
      <c r="A42" s="19">
        <v>2</v>
      </c>
      <c r="B42" s="19"/>
      <c r="C42" s="19" t="s">
        <v>127</v>
      </c>
      <c r="D42" s="20"/>
      <c r="E42" s="19" t="e">
        <f>#REF!</f>
        <v>#REF!</v>
      </c>
      <c r="F42" s="20"/>
      <c r="G42" s="19"/>
      <c r="H42" s="19"/>
      <c r="I42" s="19"/>
      <c r="J42" s="19"/>
      <c r="K42" s="19"/>
      <c r="L42" s="19"/>
    </row>
    <row r="43" ht="39.95" customHeight="1" spans="1:12">
      <c r="A43" s="19">
        <v>3</v>
      </c>
      <c r="B43" s="19"/>
      <c r="C43" s="19" t="s">
        <v>128</v>
      </c>
      <c r="D43" s="20"/>
      <c r="E43" s="19" t="e">
        <f>#REF!</f>
        <v>#REF!</v>
      </c>
      <c r="F43" s="20"/>
      <c r="G43" s="19"/>
      <c r="H43" s="19"/>
      <c r="I43" s="19"/>
      <c r="J43" s="19"/>
      <c r="K43" s="19"/>
      <c r="L43" s="19"/>
    </row>
    <row r="44" ht="39.95" customHeight="1" spans="1:12">
      <c r="A44" s="19">
        <v>4</v>
      </c>
      <c r="B44" s="19"/>
      <c r="C44" s="19" t="s">
        <v>129</v>
      </c>
      <c r="D44" s="20"/>
      <c r="E44" s="19" t="e">
        <f>#REF!</f>
        <v>#REF!</v>
      </c>
      <c r="F44" s="20"/>
      <c r="G44" s="19"/>
      <c r="H44" s="19"/>
      <c r="I44" s="19"/>
      <c r="J44" s="19"/>
      <c r="K44" s="19"/>
      <c r="L44" s="19"/>
    </row>
    <row r="45" ht="39.95" customHeight="1" spans="1:12">
      <c r="A45" s="19">
        <v>5</v>
      </c>
      <c r="B45" s="19"/>
      <c r="C45" s="19" t="s">
        <v>130</v>
      </c>
      <c r="D45" s="20"/>
      <c r="E45" s="19">
        <f>'窗帘（公区）'!H16</f>
        <v>15</v>
      </c>
      <c r="F45" s="20"/>
      <c r="G45" s="19"/>
      <c r="H45" s="19"/>
      <c r="I45" s="19"/>
      <c r="J45" s="19"/>
      <c r="K45" s="19"/>
      <c r="L45" s="19"/>
    </row>
    <row r="46" ht="39.95" customHeight="1" spans="1:12">
      <c r="A46" s="19">
        <v>6</v>
      </c>
      <c r="B46" s="19"/>
      <c r="C46" s="19" t="s">
        <v>131</v>
      </c>
      <c r="D46" s="20"/>
      <c r="E46" s="19" t="e">
        <f>#REF!</f>
        <v>#REF!</v>
      </c>
      <c r="F46" s="20"/>
      <c r="G46" s="19"/>
      <c r="H46" s="19"/>
      <c r="I46" s="19"/>
      <c r="J46" s="19"/>
      <c r="K46" s="19"/>
      <c r="L46" s="19"/>
    </row>
    <row r="47" ht="39.95" customHeight="1" spans="1:12">
      <c r="A47" s="19">
        <v>7</v>
      </c>
      <c r="B47" s="19"/>
      <c r="C47" s="19" t="s">
        <v>132</v>
      </c>
      <c r="D47" s="20"/>
      <c r="E47" s="19" t="e">
        <f>#REF!</f>
        <v>#REF!</v>
      </c>
      <c r="F47" s="20"/>
      <c r="G47" s="19"/>
      <c r="H47" s="19"/>
      <c r="I47" s="19"/>
      <c r="J47" s="19"/>
      <c r="K47" s="19"/>
      <c r="L47" s="19"/>
    </row>
    <row r="48" ht="39.95" customHeight="1" spans="1:12">
      <c r="A48" s="21">
        <v>8</v>
      </c>
      <c r="B48" s="22"/>
      <c r="C48" s="19" t="s">
        <v>133</v>
      </c>
      <c r="D48" s="20"/>
      <c r="E48" s="19">
        <v>1</v>
      </c>
      <c r="F48" s="20"/>
      <c r="G48" s="19"/>
      <c r="H48" s="19"/>
      <c r="I48" s="19"/>
      <c r="J48" s="19"/>
      <c r="K48" s="19"/>
      <c r="L48" s="19"/>
    </row>
    <row r="49" ht="39.95" customHeight="1" spans="1:12">
      <c r="A49" s="21">
        <v>9</v>
      </c>
      <c r="B49" s="22"/>
      <c r="C49" s="23" t="s">
        <v>134</v>
      </c>
      <c r="D49" s="24"/>
      <c r="E49" s="19" t="e">
        <f>#REF!</f>
        <v>#REF!</v>
      </c>
      <c r="F49" s="20"/>
      <c r="G49" s="19"/>
      <c r="H49" s="19"/>
      <c r="I49" s="19"/>
      <c r="J49" s="19"/>
      <c r="K49" s="19"/>
      <c r="L49" s="19"/>
    </row>
    <row r="50" ht="39.95" customHeight="1" spans="1:12">
      <c r="A50" s="19" t="s">
        <v>87</v>
      </c>
      <c r="B50" s="19"/>
      <c r="C50" s="19"/>
      <c r="D50" s="20"/>
      <c r="E50" s="19" t="e">
        <f>SUM(E41:F49)</f>
        <v>#REF!</v>
      </c>
      <c r="F50" s="20"/>
      <c r="G50" s="19"/>
      <c r="H50" s="19"/>
      <c r="I50" s="19"/>
      <c r="J50" s="19"/>
      <c r="K50" s="19"/>
      <c r="L50" s="19"/>
    </row>
    <row r="51" ht="39.95" customHeight="1" spans="1:12">
      <c r="A51" s="25" t="s">
        <v>125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</row>
    <row r="52" ht="13.5" spans="1:12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</row>
    <row r="53" ht="13.5" spans="1:12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</row>
    <row r="54" ht="13.5" spans="1:12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</row>
    <row r="55" ht="13.5" spans="1:12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</row>
    <row r="56" ht="13.5" spans="1:12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</row>
    <row r="57" ht="13.5" spans="1:12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</row>
    <row r="58" ht="13.5" spans="1:12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</row>
  </sheetData>
  <mergeCells count="76">
    <mergeCell ref="A1:L1"/>
    <mergeCell ref="A2:L2"/>
    <mergeCell ref="A3:L3"/>
    <mergeCell ref="A4:L4"/>
    <mergeCell ref="A5:L5"/>
    <mergeCell ref="A6:L6"/>
    <mergeCell ref="A7:L7"/>
    <mergeCell ref="A8:L8"/>
    <mergeCell ref="A9:L9"/>
    <mergeCell ref="A10:L10"/>
    <mergeCell ref="A11:L11"/>
    <mergeCell ref="A15:L15"/>
    <mergeCell ref="A16:L16"/>
    <mergeCell ref="A17:L17"/>
    <mergeCell ref="A37:L37"/>
    <mergeCell ref="A38:L38"/>
    <mergeCell ref="A39:L39"/>
    <mergeCell ref="A40:B40"/>
    <mergeCell ref="C40:D40"/>
    <mergeCell ref="E40:F40"/>
    <mergeCell ref="G40:I40"/>
    <mergeCell ref="J40:L40"/>
    <mergeCell ref="A41:B41"/>
    <mergeCell ref="C41:D41"/>
    <mergeCell ref="E41:F41"/>
    <mergeCell ref="G41:I41"/>
    <mergeCell ref="J41:L41"/>
    <mergeCell ref="A42:B42"/>
    <mergeCell ref="C42:D42"/>
    <mergeCell ref="E42:F42"/>
    <mergeCell ref="G42:I42"/>
    <mergeCell ref="J42:L42"/>
    <mergeCell ref="A43:B43"/>
    <mergeCell ref="C43:D43"/>
    <mergeCell ref="E43:F43"/>
    <mergeCell ref="G43:I43"/>
    <mergeCell ref="J43:L43"/>
    <mergeCell ref="A44:B44"/>
    <mergeCell ref="C44:D44"/>
    <mergeCell ref="E44:F44"/>
    <mergeCell ref="G44:I44"/>
    <mergeCell ref="J44:L44"/>
    <mergeCell ref="A45:B45"/>
    <mergeCell ref="C45:D45"/>
    <mergeCell ref="E45:F45"/>
    <mergeCell ref="G45:I45"/>
    <mergeCell ref="J45:L45"/>
    <mergeCell ref="A46:B46"/>
    <mergeCell ref="C46:D46"/>
    <mergeCell ref="E46:F46"/>
    <mergeCell ref="G46:I46"/>
    <mergeCell ref="J46:L46"/>
    <mergeCell ref="A47:B47"/>
    <mergeCell ref="C47:D47"/>
    <mergeCell ref="E47:F47"/>
    <mergeCell ref="G47:I47"/>
    <mergeCell ref="J47:L47"/>
    <mergeCell ref="A48:B48"/>
    <mergeCell ref="C48:D48"/>
    <mergeCell ref="E48:F48"/>
    <mergeCell ref="G48:I48"/>
    <mergeCell ref="J48:L48"/>
    <mergeCell ref="A49:B49"/>
    <mergeCell ref="C49:D49"/>
    <mergeCell ref="E49:F49"/>
    <mergeCell ref="G49:I49"/>
    <mergeCell ref="J49:L49"/>
    <mergeCell ref="A50:B50"/>
    <mergeCell ref="C50:D50"/>
    <mergeCell ref="E50:F50"/>
    <mergeCell ref="G50:I50"/>
    <mergeCell ref="J50:L50"/>
    <mergeCell ref="A51:L51"/>
    <mergeCell ref="A12:L14"/>
    <mergeCell ref="A18:L36"/>
    <mergeCell ref="A52:L58"/>
  </mergeCells>
  <pageMargins left="0.75" right="0.156944444444444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封面</vt:lpstr>
      <vt:lpstr>控制价、询价（汇总） </vt:lpstr>
      <vt:lpstr>窗帘（公区）</vt:lpstr>
      <vt:lpstr>窗帘（A户型） </vt:lpstr>
      <vt:lpstr>窗帘（B户型）</vt:lpstr>
      <vt:lpstr>窗帘（C户型）</vt:lpstr>
      <vt:lpstr>无障碍间窗帘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LIXIAO</dc:creator>
  <cp:lastModifiedBy>王璞</cp:lastModifiedBy>
  <dcterms:created xsi:type="dcterms:W3CDTF">2021-07-16T23:10:00Z</dcterms:created>
  <dcterms:modified xsi:type="dcterms:W3CDTF">2024-05-14T05:53:30Z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2052-11.8.6.11825</vt:lpwstr>
  </property>
  <property fmtid="{D5CDD505-2E9C-101B-9397-08002B2CF9AE}" pid="3" name="ICV">
    <vt:lpwstr>D92F6498549543C783C469D0AD365A1A</vt:lpwstr>
  </property>
  <property fmtid="{D5CDD505-2E9C-101B-9397-08002B2CF9AE}" pid="4" name="KSOReadingLayout">
    <vt:bool>true</vt:bool>
  </property>
</Properties>
</file>